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egatrim-my.sharepoint.com/personal/info_megatrim_com_au/Documents/Documents/Fantasy Golf Spreadsheets/"/>
    </mc:Choice>
  </mc:AlternateContent>
  <xr:revisionPtr revIDLastSave="846" documentId="14_{5B011D5F-47A3-49FC-BD40-FAFF2696AC2D}" xr6:coauthVersionLast="47" xr6:coauthVersionMax="47" xr10:uidLastSave="{DBF71F40-3941-4CE9-8D29-E8B5FD3449E1}"/>
  <bookViews>
    <workbookView xWindow="-120" yWindow="-120" windowWidth="25440" windowHeight="15270" tabRatio="856" firstSheet="5" activeTab="5" xr2:uid="{00000000-000D-0000-FFFF-FFFF00000000}"/>
  </bookViews>
  <sheets>
    <sheet name="Powelly" sheetId="1" r:id="rId1"/>
    <sheet name="Googah" sheetId="2" r:id="rId2"/>
    <sheet name="Muff" sheetId="4" r:id="rId3"/>
    <sheet name="Mahns" sheetId="5" r:id="rId4"/>
    <sheet name="Flea" sheetId="6" r:id="rId5"/>
    <sheet name="Hymie" sheetId="3" r:id="rId6"/>
    <sheet name="CJ" sheetId="51" r:id="rId7"/>
    <sheet name="Scotty" sheetId="9" r:id="rId8"/>
    <sheet name="Smails" sheetId="10" r:id="rId9"/>
    <sheet name="Bradels" sheetId="8" r:id="rId10"/>
    <sheet name="Wagers" sheetId="20" r:id="rId11"/>
    <sheet name="Player Scoring" sheetId="11" r:id="rId12"/>
    <sheet name="Transactions" sheetId="13" r:id="rId13"/>
    <sheet name="Player Worksheet_Rnd1" sheetId="44" r:id="rId14"/>
    <sheet name="Player Worksheet_Rnd2" sheetId="43" r:id="rId15"/>
    <sheet name="Player Worksheet_Rnd3" sheetId="42" r:id="rId16"/>
    <sheet name="Player Worksheet_Rnd4" sheetId="12" r:id="rId17"/>
    <sheet name="Player Worksheet_Rnd5" sheetId="14" r:id="rId18"/>
    <sheet name="Player Worksheet_Rnd6" sheetId="15" r:id="rId19"/>
    <sheet name="Player Worksheet_Rnd7" sheetId="16" r:id="rId20"/>
    <sheet name="Player Worksheet_Rnd8" sheetId="17" r:id="rId21"/>
    <sheet name="Player Worksheet_Rnd9" sheetId="18" r:id="rId22"/>
    <sheet name="Player Worksheet_Rnd10" sheetId="19" r:id="rId23"/>
    <sheet name="Player Worksheet_Rnd11" sheetId="21" r:id="rId24"/>
    <sheet name="Player Worksheet_Rnd12" sheetId="47" r:id="rId25"/>
    <sheet name="Player Worksheet_Rnd13" sheetId="23" r:id="rId26"/>
    <sheet name="Player Worksheet_Rnd14" sheetId="24" r:id="rId27"/>
    <sheet name="Player Worksheet_Rnd15" sheetId="25" r:id="rId28"/>
    <sheet name="Player Worksheet_Rnd16" sheetId="26" r:id="rId29"/>
    <sheet name="Player Worksheet_Rnd17" sheetId="27" r:id="rId30"/>
    <sheet name="Player Worksheet_Rnd18" sheetId="28" r:id="rId31"/>
    <sheet name="Player Worksheet_Rnd19" sheetId="29" r:id="rId32"/>
    <sheet name="Player Worksheet_Rnd20" sheetId="30" r:id="rId33"/>
    <sheet name="Player Worksheet_Rnd21" sheetId="31" r:id="rId34"/>
    <sheet name="Player Worksheet_Rnd22" sheetId="32" r:id="rId35"/>
    <sheet name="Player Worksheet_Rnd23" sheetId="33" r:id="rId36"/>
    <sheet name="Player Worksheet_Rnd24" sheetId="34" r:id="rId37"/>
    <sheet name="Player Worksheet_Rnd25" sheetId="35" r:id="rId38"/>
    <sheet name="Player Worksheet_Rnd26" sheetId="36" r:id="rId39"/>
    <sheet name="Player Worksheet_Rnd27" sheetId="37" r:id="rId40"/>
    <sheet name="Player Worksheet_Rnd28" sheetId="38" r:id="rId41"/>
    <sheet name="Player Worksheet_Rnd29" sheetId="39" r:id="rId42"/>
    <sheet name="Player Worksheet_Rnd30" sheetId="40" r:id="rId43"/>
    <sheet name="Player Worksheet_Rnd31" sheetId="48" r:id="rId44"/>
    <sheet name="Player Worksheet_Rnd32" sheetId="49" r:id="rId45"/>
  </sheets>
  <definedNames>
    <definedName name="_xlnm._FilterDatabase" localSheetId="11" hidden="1">'Player Scoring'!$H$1:$H$80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1" l="1"/>
  <c r="C10" i="11"/>
  <c r="C9" i="11"/>
  <c r="C8" i="11"/>
  <c r="C7" i="11"/>
  <c r="C5" i="11"/>
  <c r="C6" i="11"/>
  <c r="C4" i="11"/>
  <c r="C3" i="11"/>
  <c r="C2" i="11"/>
  <c r="B84" i="48"/>
  <c r="AF15" i="8"/>
  <c r="AF12" i="8"/>
  <c r="AF11" i="8"/>
  <c r="AF6" i="8"/>
  <c r="AF5" i="8"/>
  <c r="AF4" i="8"/>
  <c r="AF3" i="8"/>
  <c r="AF2" i="8"/>
  <c r="AF24" i="10"/>
  <c r="AF17" i="10"/>
  <c r="AF15" i="10"/>
  <c r="AF11" i="10"/>
  <c r="AF6" i="10"/>
  <c r="AF5" i="10"/>
  <c r="AF4" i="10"/>
  <c r="AF2" i="10"/>
  <c r="AF12" i="9"/>
  <c r="AF11" i="9"/>
  <c r="AF8" i="9"/>
  <c r="AF7" i="9"/>
  <c r="AF6" i="9"/>
  <c r="AF5" i="9"/>
  <c r="AF3" i="9"/>
  <c r="AF2" i="9"/>
  <c r="AF17" i="51"/>
  <c r="AF13" i="51"/>
  <c r="AF10" i="51"/>
  <c r="AF6" i="51"/>
  <c r="AF5" i="51"/>
  <c r="AF4" i="51"/>
  <c r="AF3" i="51"/>
  <c r="AF2" i="51"/>
  <c r="AF16" i="3"/>
  <c r="AF12" i="3"/>
  <c r="AF10" i="3"/>
  <c r="AF8" i="3"/>
  <c r="AF6" i="3"/>
  <c r="AF4" i="3"/>
  <c r="AF3" i="3"/>
  <c r="AF2" i="3"/>
  <c r="AF20" i="6"/>
  <c r="AF17" i="6"/>
  <c r="AF16" i="6"/>
  <c r="AF7" i="6"/>
  <c r="AF6" i="6"/>
  <c r="AF4" i="6"/>
  <c r="AF3" i="6"/>
  <c r="AF2" i="6"/>
  <c r="AF16" i="5"/>
  <c r="AF12" i="5"/>
  <c r="AF11" i="5"/>
  <c r="AF10" i="5"/>
  <c r="AF5" i="5"/>
  <c r="AF4" i="5"/>
  <c r="AF3" i="5"/>
  <c r="AF2" i="5"/>
  <c r="AF1" i="5"/>
  <c r="AF16" i="4"/>
  <c r="AF11" i="4"/>
  <c r="AF10" i="4"/>
  <c r="AF9" i="4"/>
  <c r="AF6" i="4"/>
  <c r="AF4" i="4"/>
  <c r="AF3" i="4"/>
  <c r="AF2" i="4"/>
  <c r="AF13" i="2"/>
  <c r="AF12" i="2"/>
  <c r="AF11" i="2"/>
  <c r="AF8" i="2"/>
  <c r="AF6" i="2"/>
  <c r="AF5" i="2"/>
  <c r="AF3" i="2"/>
  <c r="AF2" i="2"/>
  <c r="AF15" i="1"/>
  <c r="AF14" i="1"/>
  <c r="AF8" i="1"/>
  <c r="AF6" i="1"/>
  <c r="AF5" i="1"/>
  <c r="AF4" i="1"/>
  <c r="AF3" i="1"/>
  <c r="AF2" i="1"/>
  <c r="AE24" i="10"/>
  <c r="AE12" i="8"/>
  <c r="AE11" i="8"/>
  <c r="AE6" i="8"/>
  <c r="AE5" i="8"/>
  <c r="AE4" i="8"/>
  <c r="AE3" i="8"/>
  <c r="AE2" i="8"/>
  <c r="AE17" i="10"/>
  <c r="AE15" i="10"/>
  <c r="AE11" i="10"/>
  <c r="AE6" i="10"/>
  <c r="AE5" i="10"/>
  <c r="AE4" i="10"/>
  <c r="AE2" i="10"/>
  <c r="AE12" i="9"/>
  <c r="AE11" i="9"/>
  <c r="AE8" i="9"/>
  <c r="AE7" i="9"/>
  <c r="AE6" i="9"/>
  <c r="AE5" i="9"/>
  <c r="AE3" i="9"/>
  <c r="AE2" i="9"/>
  <c r="AE17" i="51"/>
  <c r="AE13" i="51"/>
  <c r="AE10" i="51"/>
  <c r="AE6" i="51"/>
  <c r="AE5" i="51"/>
  <c r="AE4" i="51"/>
  <c r="AE3" i="51"/>
  <c r="AE2" i="51"/>
  <c r="AE16" i="3"/>
  <c r="AE12" i="3"/>
  <c r="AE10" i="3"/>
  <c r="AE8" i="3"/>
  <c r="AE6" i="3"/>
  <c r="AE4" i="3"/>
  <c r="AE3" i="3"/>
  <c r="AE2" i="3"/>
  <c r="AE20" i="6"/>
  <c r="AE17" i="6"/>
  <c r="AE16" i="6"/>
  <c r="AE6" i="6"/>
  <c r="AE7" i="6"/>
  <c r="AE4" i="6"/>
  <c r="AE3" i="6"/>
  <c r="AE2" i="6"/>
  <c r="AE16" i="5"/>
  <c r="AE12" i="5"/>
  <c r="AE11" i="5"/>
  <c r="AE10" i="5"/>
  <c r="AE5" i="5"/>
  <c r="AE4" i="5"/>
  <c r="AE3" i="5"/>
  <c r="AE2" i="5"/>
  <c r="AE16" i="4"/>
  <c r="AE11" i="4"/>
  <c r="AE10" i="4"/>
  <c r="AE9" i="4"/>
  <c r="AE6" i="4"/>
  <c r="AE4" i="4"/>
  <c r="AE3" i="4"/>
  <c r="AE2" i="4"/>
  <c r="AE13" i="2"/>
  <c r="AE12" i="2"/>
  <c r="AE11" i="2"/>
  <c r="AE8" i="2"/>
  <c r="AE6" i="2"/>
  <c r="AE5" i="2"/>
  <c r="AE3" i="2"/>
  <c r="AE2" i="2"/>
  <c r="AE15" i="1"/>
  <c r="AE14" i="1"/>
  <c r="AE8" i="1"/>
  <c r="AE6" i="1"/>
  <c r="AE5" i="1"/>
  <c r="AE4" i="1"/>
  <c r="AE3" i="1"/>
  <c r="AE2" i="1"/>
  <c r="B84" i="40"/>
  <c r="AD13" i="8"/>
  <c r="AD12" i="8"/>
  <c r="AD11" i="8"/>
  <c r="AD6" i="8"/>
  <c r="AD5" i="8"/>
  <c r="AD4" i="8"/>
  <c r="AD3" i="8"/>
  <c r="AD2" i="8"/>
  <c r="AD23" i="10"/>
  <c r="AD17" i="10"/>
  <c r="AD15" i="10"/>
  <c r="AD11" i="10"/>
  <c r="AD6" i="10"/>
  <c r="AD5" i="10"/>
  <c r="AD4" i="10"/>
  <c r="AD2" i="10"/>
  <c r="AD11" i="9"/>
  <c r="AD12" i="9"/>
  <c r="AD8" i="9"/>
  <c r="AD7" i="9"/>
  <c r="AD6" i="9"/>
  <c r="AD5" i="9"/>
  <c r="AD3" i="9"/>
  <c r="AD2" i="9"/>
  <c r="AD17" i="51"/>
  <c r="AD13" i="51"/>
  <c r="AD10" i="51"/>
  <c r="AD6" i="51"/>
  <c r="AD5" i="51"/>
  <c r="AD4" i="51"/>
  <c r="AD3" i="51"/>
  <c r="AD2" i="51"/>
  <c r="AD16" i="3"/>
  <c r="AD12" i="3"/>
  <c r="AD10" i="3"/>
  <c r="AD8" i="3"/>
  <c r="AD6" i="3"/>
  <c r="AD4" i="3"/>
  <c r="AD3" i="3"/>
  <c r="AD2" i="3"/>
  <c r="AD20" i="6"/>
  <c r="AD17" i="6"/>
  <c r="AD16" i="6"/>
  <c r="AD7" i="6"/>
  <c r="AD6" i="6"/>
  <c r="AD4" i="6"/>
  <c r="AD3" i="6"/>
  <c r="AD2" i="6"/>
  <c r="AD16" i="5"/>
  <c r="AD12" i="5"/>
  <c r="AD11" i="5"/>
  <c r="AD10" i="5"/>
  <c r="AD5" i="5"/>
  <c r="AD4" i="5"/>
  <c r="AD3" i="5"/>
  <c r="AD2" i="5"/>
  <c r="AD16" i="4"/>
  <c r="AD14" i="4"/>
  <c r="AD11" i="4"/>
  <c r="AD10" i="4"/>
  <c r="AD6" i="4"/>
  <c r="AD4" i="4"/>
  <c r="AD3" i="4"/>
  <c r="AD2" i="4"/>
  <c r="AD13" i="2"/>
  <c r="AD12" i="2"/>
  <c r="AD11" i="2"/>
  <c r="AD8" i="2"/>
  <c r="AD6" i="2"/>
  <c r="AD5" i="2"/>
  <c r="AD3" i="2"/>
  <c r="AD2" i="2"/>
  <c r="AD15" i="1"/>
  <c r="AD14" i="1"/>
  <c r="AD8" i="1"/>
  <c r="AD6" i="1"/>
  <c r="AD5" i="1"/>
  <c r="AD4" i="1"/>
  <c r="AD3" i="1"/>
  <c r="AD2" i="1"/>
  <c r="B84" i="39"/>
  <c r="AC13" i="8"/>
  <c r="AC12" i="8"/>
  <c r="AC11" i="8"/>
  <c r="AC6" i="8"/>
  <c r="AC5" i="8"/>
  <c r="AC4" i="8"/>
  <c r="AC3" i="8"/>
  <c r="AC2" i="8"/>
  <c r="AC23" i="10"/>
  <c r="AC17" i="10"/>
  <c r="AC15" i="10"/>
  <c r="AC11" i="10"/>
  <c r="AC6" i="10"/>
  <c r="AC5" i="10"/>
  <c r="AC4" i="10"/>
  <c r="AC2" i="10"/>
  <c r="AC12" i="9"/>
  <c r="AC11" i="9"/>
  <c r="AC8" i="9"/>
  <c r="AC7" i="9"/>
  <c r="AC6" i="9"/>
  <c r="AC5" i="9"/>
  <c r="AC3" i="9"/>
  <c r="AC2" i="9"/>
  <c r="AC17" i="51"/>
  <c r="AC13" i="51"/>
  <c r="AC10" i="51"/>
  <c r="AC6" i="51"/>
  <c r="AC5" i="51"/>
  <c r="AC4" i="51"/>
  <c r="AC3" i="51"/>
  <c r="AC2" i="51"/>
  <c r="AC12" i="3"/>
  <c r="AC10" i="3"/>
  <c r="AC8" i="3"/>
  <c r="AC6" i="3"/>
  <c r="AC5" i="3"/>
  <c r="AC4" i="3"/>
  <c r="AC3" i="3"/>
  <c r="AC2" i="3"/>
  <c r="AC20" i="6"/>
  <c r="AC17" i="6"/>
  <c r="AC16" i="6"/>
  <c r="AC7" i="6"/>
  <c r="AC6" i="6"/>
  <c r="AC4" i="6"/>
  <c r="AC3" i="6"/>
  <c r="AC2" i="6"/>
  <c r="AC13" i="5"/>
  <c r="AC12" i="5"/>
  <c r="AC11" i="5"/>
  <c r="AC10" i="5"/>
  <c r="AC5" i="5"/>
  <c r="AC4" i="5"/>
  <c r="AC3" i="5"/>
  <c r="AC2" i="5"/>
  <c r="AC3" i="4"/>
  <c r="AC2" i="4"/>
  <c r="AC16" i="4"/>
  <c r="AC11" i="4"/>
  <c r="AC10" i="4"/>
  <c r="AC6" i="4"/>
  <c r="AC5" i="4"/>
  <c r="AC4" i="4"/>
  <c r="AC11" i="2"/>
  <c r="AC9" i="2"/>
  <c r="AC8" i="2"/>
  <c r="AC7" i="2"/>
  <c r="AC6" i="2"/>
  <c r="AC5" i="2"/>
  <c r="AC3" i="2"/>
  <c r="AC2" i="2"/>
  <c r="AC14" i="1"/>
  <c r="AC8" i="1"/>
  <c r="AC7" i="1"/>
  <c r="AC6" i="1"/>
  <c r="AC5" i="1"/>
  <c r="AC4" i="1"/>
  <c r="AC3" i="1"/>
  <c r="AC2" i="1"/>
  <c r="B84" i="38"/>
  <c r="AK22" i="4"/>
  <c r="AK21" i="4"/>
  <c r="AK20" i="4"/>
  <c r="AK19" i="4"/>
  <c r="AK18" i="4"/>
  <c r="AK17" i="4"/>
  <c r="AK13" i="4"/>
  <c r="AK15" i="4"/>
  <c r="J118" i="11"/>
  <c r="AB13" i="8"/>
  <c r="AB12" i="8"/>
  <c r="AB11" i="8"/>
  <c r="AB6" i="8"/>
  <c r="AB5" i="8"/>
  <c r="AB4" i="8"/>
  <c r="AB3" i="8"/>
  <c r="AB2" i="8"/>
  <c r="AB23" i="10"/>
  <c r="AB22" i="10"/>
  <c r="AB17" i="10"/>
  <c r="AB11" i="10"/>
  <c r="AB6" i="10"/>
  <c r="AB5" i="10"/>
  <c r="AB4" i="10"/>
  <c r="AB2" i="10"/>
  <c r="AB11" i="9"/>
  <c r="AB8" i="9"/>
  <c r="AB7" i="9"/>
  <c r="AB6" i="9"/>
  <c r="AB5" i="9"/>
  <c r="AB4" i="9"/>
  <c r="AB3" i="9"/>
  <c r="AB2" i="9"/>
  <c r="AB17" i="51"/>
  <c r="AB13" i="51"/>
  <c r="AB10" i="51"/>
  <c r="AB6" i="51"/>
  <c r="AB5" i="51"/>
  <c r="AB4" i="51"/>
  <c r="AB3" i="51"/>
  <c r="AB2" i="51"/>
  <c r="AB12" i="3"/>
  <c r="AB10" i="3"/>
  <c r="AB8" i="3"/>
  <c r="AB6" i="3"/>
  <c r="AB5" i="3"/>
  <c r="AB4" i="3"/>
  <c r="AB3" i="3"/>
  <c r="AB2" i="3"/>
  <c r="AB20" i="6"/>
  <c r="AB17" i="6"/>
  <c r="AB16" i="6"/>
  <c r="AB7" i="6"/>
  <c r="AB6" i="6"/>
  <c r="AB4" i="6"/>
  <c r="AB3" i="6"/>
  <c r="AB2" i="6"/>
  <c r="AB18" i="5"/>
  <c r="AB13" i="5"/>
  <c r="AB12" i="5"/>
  <c r="AB11" i="5"/>
  <c r="AB5" i="5"/>
  <c r="AB4" i="5"/>
  <c r="AB3" i="5"/>
  <c r="AB2" i="5"/>
  <c r="AB16" i="4"/>
  <c r="AB10" i="4"/>
  <c r="AB11" i="4"/>
  <c r="AB6" i="4"/>
  <c r="AB5" i="4"/>
  <c r="AB4" i="4"/>
  <c r="AB3" i="4"/>
  <c r="AB2" i="4"/>
  <c r="AB11" i="2"/>
  <c r="AB9" i="2"/>
  <c r="AB8" i="2"/>
  <c r="AB7" i="2"/>
  <c r="AB6" i="2"/>
  <c r="AB5" i="2"/>
  <c r="AB3" i="2"/>
  <c r="AB2" i="2"/>
  <c r="AB14" i="1"/>
  <c r="AB8" i="1"/>
  <c r="AB7" i="1"/>
  <c r="AB6" i="1"/>
  <c r="AB5" i="1"/>
  <c r="AB4" i="1"/>
  <c r="AB3" i="1"/>
  <c r="AB2" i="1"/>
  <c r="B84" i="37"/>
  <c r="J117" i="11"/>
  <c r="AA14" i="8"/>
  <c r="AA13" i="8"/>
  <c r="AA11" i="8"/>
  <c r="AA6" i="8"/>
  <c r="AA5" i="8"/>
  <c r="AA4" i="8"/>
  <c r="AA3" i="8"/>
  <c r="AA2" i="8"/>
  <c r="AA21" i="10"/>
  <c r="AA19" i="10"/>
  <c r="AA17" i="10"/>
  <c r="AA10" i="10"/>
  <c r="AA6" i="10"/>
  <c r="AA5" i="10"/>
  <c r="AA4" i="10"/>
  <c r="AA2" i="10"/>
  <c r="AA15" i="9"/>
  <c r="AA8" i="9"/>
  <c r="AA7" i="9"/>
  <c r="AA6" i="9"/>
  <c r="AA5" i="9"/>
  <c r="AA4" i="9"/>
  <c r="AA3" i="9"/>
  <c r="AA2" i="9"/>
  <c r="AA15" i="51"/>
  <c r="AA14" i="51"/>
  <c r="AA13" i="51"/>
  <c r="AA6" i="51"/>
  <c r="AA5" i="51"/>
  <c r="AA4" i="51"/>
  <c r="AA3" i="51"/>
  <c r="AA2" i="51"/>
  <c r="AA15" i="3"/>
  <c r="AA12" i="3"/>
  <c r="AA8" i="3"/>
  <c r="AA6" i="3"/>
  <c r="AA5" i="3"/>
  <c r="AA4" i="3"/>
  <c r="AA3" i="3"/>
  <c r="AA2" i="3"/>
  <c r="AA19" i="6"/>
  <c r="AA17" i="6"/>
  <c r="AA16" i="6"/>
  <c r="AA7" i="6"/>
  <c r="AA6" i="6"/>
  <c r="AA4" i="6"/>
  <c r="AA3" i="6"/>
  <c r="AA2" i="6"/>
  <c r="AA17" i="5"/>
  <c r="AA16" i="5"/>
  <c r="AA12" i="5"/>
  <c r="AA11" i="5"/>
  <c r="AA5" i="5"/>
  <c r="AA4" i="5"/>
  <c r="AA3" i="5"/>
  <c r="AA2" i="5"/>
  <c r="AA17" i="4"/>
  <c r="AA16" i="4"/>
  <c r="AA11" i="4"/>
  <c r="AA6" i="4"/>
  <c r="AA5" i="4"/>
  <c r="AA4" i="4"/>
  <c r="AA3" i="4"/>
  <c r="AA2" i="4"/>
  <c r="AA10" i="2"/>
  <c r="AA9" i="2"/>
  <c r="AA8" i="2"/>
  <c r="AA7" i="2"/>
  <c r="AA6" i="2"/>
  <c r="AA5" i="2"/>
  <c r="AA3" i="2"/>
  <c r="AA2" i="2"/>
  <c r="AA14" i="1"/>
  <c r="AA13" i="1"/>
  <c r="AA7" i="1"/>
  <c r="AA6" i="1"/>
  <c r="AA5" i="1"/>
  <c r="AA4" i="1"/>
  <c r="AA3" i="1"/>
  <c r="AA2" i="1"/>
  <c r="AK16" i="4" l="1"/>
  <c r="J56" i="11" s="1"/>
  <c r="B84" i="36"/>
  <c r="X6" i="5"/>
  <c r="W6" i="5"/>
  <c r="V6" i="5"/>
  <c r="Z13" i="8"/>
  <c r="Z12" i="8"/>
  <c r="Z11" i="8"/>
  <c r="Z6" i="8"/>
  <c r="Z5" i="8"/>
  <c r="Z4" i="8"/>
  <c r="Z3" i="8"/>
  <c r="Z2" i="8"/>
  <c r="Z19" i="10"/>
  <c r="Z17" i="10"/>
  <c r="Z15" i="10"/>
  <c r="Z10" i="10"/>
  <c r="Z6" i="10"/>
  <c r="Z5" i="10"/>
  <c r="Z4" i="10"/>
  <c r="Z2" i="10"/>
  <c r="Z11" i="9"/>
  <c r="Z8" i="9"/>
  <c r="Z7" i="9"/>
  <c r="Z6" i="9"/>
  <c r="Z5" i="9"/>
  <c r="Z4" i="9"/>
  <c r="Z3" i="9"/>
  <c r="Z2" i="9"/>
  <c r="Z14" i="51"/>
  <c r="Z13" i="51"/>
  <c r="Z10" i="51"/>
  <c r="Z6" i="51"/>
  <c r="Z5" i="51"/>
  <c r="Z4" i="51"/>
  <c r="Z3" i="51"/>
  <c r="Z2" i="51"/>
  <c r="Z12" i="3"/>
  <c r="Z10" i="3"/>
  <c r="Z8" i="3"/>
  <c r="Z6" i="3"/>
  <c r="Z5" i="3"/>
  <c r="Z4" i="3"/>
  <c r="Z3" i="3"/>
  <c r="Z2" i="3"/>
  <c r="Z18" i="6"/>
  <c r="Z17" i="6"/>
  <c r="Z16" i="6"/>
  <c r="Z7" i="6"/>
  <c r="Z6" i="6"/>
  <c r="Z4" i="6"/>
  <c r="Z3" i="6"/>
  <c r="Z2" i="6"/>
  <c r="Z16" i="5"/>
  <c r="Z13" i="5"/>
  <c r="Z12" i="5"/>
  <c r="Z11" i="5"/>
  <c r="Z5" i="5"/>
  <c r="Z4" i="5"/>
  <c r="Z3" i="5"/>
  <c r="Z2" i="5"/>
  <c r="Z14" i="4"/>
  <c r="Z11" i="4"/>
  <c r="Z10" i="4"/>
  <c r="Z6" i="4"/>
  <c r="Z5" i="4"/>
  <c r="Z4" i="4"/>
  <c r="Z3" i="4"/>
  <c r="Z2" i="4"/>
  <c r="Z11" i="2"/>
  <c r="Z9" i="2"/>
  <c r="Z8" i="2"/>
  <c r="Z7" i="2"/>
  <c r="Z6" i="2"/>
  <c r="Z5" i="2"/>
  <c r="Z3" i="2"/>
  <c r="Z2" i="2"/>
  <c r="Z9" i="1"/>
  <c r="Z8" i="1"/>
  <c r="Z7" i="1"/>
  <c r="Z6" i="1"/>
  <c r="Z5" i="1"/>
  <c r="Z4" i="1"/>
  <c r="Z3" i="1"/>
  <c r="Z2" i="1"/>
  <c r="B84" i="35"/>
  <c r="Y13" i="8"/>
  <c r="Y12" i="8"/>
  <c r="Y11" i="8"/>
  <c r="Y6" i="8"/>
  <c r="Y5" i="8"/>
  <c r="Y4" i="8"/>
  <c r="Y3" i="8"/>
  <c r="Y2" i="8"/>
  <c r="Y19" i="10"/>
  <c r="Y17" i="10"/>
  <c r="Y15" i="10"/>
  <c r="Y10" i="10"/>
  <c r="Y6" i="10"/>
  <c r="Y5" i="10"/>
  <c r="Y4" i="10"/>
  <c r="Y2" i="10"/>
  <c r="Y11" i="9"/>
  <c r="Y8" i="9"/>
  <c r="Y7" i="9"/>
  <c r="Y6" i="9"/>
  <c r="Y5" i="9"/>
  <c r="Y4" i="9"/>
  <c r="Y3" i="9"/>
  <c r="Y2" i="9"/>
  <c r="Y14" i="51"/>
  <c r="Y13" i="51"/>
  <c r="Y10" i="51"/>
  <c r="Y6" i="51"/>
  <c r="Y5" i="51"/>
  <c r="Y4" i="51"/>
  <c r="Y3" i="51"/>
  <c r="Y2" i="51"/>
  <c r="Y12" i="3"/>
  <c r="Y10" i="3"/>
  <c r="Y8" i="3"/>
  <c r="Y6" i="3"/>
  <c r="Y5" i="3"/>
  <c r="Y4" i="3"/>
  <c r="Y3" i="3"/>
  <c r="Y2" i="3"/>
  <c r="Y16" i="6"/>
  <c r="Y13" i="6"/>
  <c r="Y11" i="6"/>
  <c r="Y7" i="6"/>
  <c r="Y6" i="6"/>
  <c r="Y4" i="6"/>
  <c r="Y3" i="6"/>
  <c r="Y2" i="6"/>
  <c r="Y15" i="5"/>
  <c r="Y5" i="5"/>
  <c r="Y4" i="5"/>
  <c r="Y3" i="5"/>
  <c r="Y2" i="5"/>
  <c r="Y12" i="5"/>
  <c r="Y11" i="5"/>
  <c r="Y13" i="5"/>
  <c r="Y15" i="4"/>
  <c r="Y11" i="4"/>
  <c r="Y10" i="4"/>
  <c r="Y6" i="4"/>
  <c r="Y5" i="4"/>
  <c r="Y4" i="4"/>
  <c r="Y3" i="4"/>
  <c r="Y2" i="4"/>
  <c r="Y11" i="2"/>
  <c r="Y9" i="2"/>
  <c r="Y8" i="2"/>
  <c r="Y7" i="2"/>
  <c r="Y6" i="2"/>
  <c r="Y5" i="2"/>
  <c r="Y3" i="2"/>
  <c r="Y2" i="2"/>
  <c r="Y9" i="1"/>
  <c r="Y8" i="1"/>
  <c r="Y7" i="1"/>
  <c r="Y6" i="1"/>
  <c r="Y5" i="1"/>
  <c r="Y4" i="1"/>
  <c r="Y3" i="1"/>
  <c r="Y2" i="1"/>
  <c r="B84" i="34"/>
  <c r="B84" i="32"/>
  <c r="X13" i="8"/>
  <c r="X12" i="8"/>
  <c r="X11" i="8"/>
  <c r="X6" i="8"/>
  <c r="X5" i="8"/>
  <c r="X4" i="8"/>
  <c r="X3" i="8"/>
  <c r="X2" i="8"/>
  <c r="X20" i="10"/>
  <c r="X19" i="10"/>
  <c r="X17" i="10"/>
  <c r="X10" i="10"/>
  <c r="X6" i="10"/>
  <c r="X5" i="10"/>
  <c r="X4" i="10"/>
  <c r="X2" i="10"/>
  <c r="X11" i="9"/>
  <c r="X8" i="9"/>
  <c r="X7" i="9"/>
  <c r="X6" i="9"/>
  <c r="X5" i="9"/>
  <c r="X4" i="9"/>
  <c r="X3" i="9"/>
  <c r="X2" i="9"/>
  <c r="X14" i="51"/>
  <c r="X13" i="51"/>
  <c r="X10" i="51"/>
  <c r="X6" i="51"/>
  <c r="X5" i="51"/>
  <c r="X4" i="51"/>
  <c r="X3" i="51"/>
  <c r="X2" i="51"/>
  <c r="X12" i="3"/>
  <c r="X10" i="3"/>
  <c r="X8" i="3"/>
  <c r="X6" i="3"/>
  <c r="X5" i="3"/>
  <c r="X4" i="3"/>
  <c r="X3" i="3"/>
  <c r="X2" i="3"/>
  <c r="X16" i="6"/>
  <c r="X13" i="6"/>
  <c r="X11" i="6"/>
  <c r="X7" i="6"/>
  <c r="X6" i="6"/>
  <c r="X4" i="6"/>
  <c r="X3" i="6"/>
  <c r="X2" i="6"/>
  <c r="X13" i="5"/>
  <c r="X12" i="5"/>
  <c r="X11" i="5"/>
  <c r="X5" i="5"/>
  <c r="X4" i="5"/>
  <c r="X3" i="5"/>
  <c r="X2" i="5"/>
  <c r="X14" i="4"/>
  <c r="X11" i="4"/>
  <c r="X10" i="4"/>
  <c r="X6" i="4"/>
  <c r="X5" i="4"/>
  <c r="X4" i="4"/>
  <c r="X3" i="4"/>
  <c r="X2" i="4"/>
  <c r="X9" i="2"/>
  <c r="X8" i="2"/>
  <c r="X7" i="2"/>
  <c r="X6" i="2"/>
  <c r="X5" i="2"/>
  <c r="X4" i="2"/>
  <c r="X3" i="2"/>
  <c r="X2" i="2"/>
  <c r="X9" i="1"/>
  <c r="X8" i="1"/>
  <c r="X7" i="1"/>
  <c r="X6" i="1"/>
  <c r="X5" i="1"/>
  <c r="X4" i="1"/>
  <c r="X3" i="1"/>
  <c r="X2" i="1"/>
  <c r="B84" i="33"/>
  <c r="W13" i="8"/>
  <c r="W12" i="8"/>
  <c r="W11" i="8"/>
  <c r="W6" i="8"/>
  <c r="W5" i="8"/>
  <c r="W4" i="8"/>
  <c r="W3" i="8"/>
  <c r="W2" i="8"/>
  <c r="W19" i="10"/>
  <c r="W17" i="10"/>
  <c r="W15" i="10"/>
  <c r="W10" i="10"/>
  <c r="W7" i="10"/>
  <c r="W5" i="10"/>
  <c r="W4" i="10"/>
  <c r="W2" i="10"/>
  <c r="W11" i="9"/>
  <c r="W8" i="9"/>
  <c r="W7" i="9"/>
  <c r="W6" i="9"/>
  <c r="W5" i="9"/>
  <c r="W4" i="9"/>
  <c r="W3" i="9"/>
  <c r="W2" i="9"/>
  <c r="W14" i="51"/>
  <c r="W13" i="51"/>
  <c r="W10" i="51"/>
  <c r="W6" i="51"/>
  <c r="W5" i="51"/>
  <c r="W4" i="51"/>
  <c r="W3" i="51"/>
  <c r="W2" i="51"/>
  <c r="W12" i="3"/>
  <c r="W10" i="3"/>
  <c r="W8" i="3"/>
  <c r="W6" i="3"/>
  <c r="W5" i="3"/>
  <c r="W4" i="3"/>
  <c r="W3" i="3"/>
  <c r="W2" i="3"/>
  <c r="W16" i="6"/>
  <c r="W13" i="6"/>
  <c r="W11" i="6"/>
  <c r="W7" i="6"/>
  <c r="W6" i="6"/>
  <c r="W4" i="6"/>
  <c r="W3" i="6"/>
  <c r="W2" i="6"/>
  <c r="W15" i="5"/>
  <c r="W12" i="5"/>
  <c r="W11" i="5"/>
  <c r="W5" i="5"/>
  <c r="W4" i="5"/>
  <c r="W3" i="5"/>
  <c r="W2" i="5"/>
  <c r="W14" i="4"/>
  <c r="W11" i="4"/>
  <c r="W10" i="4"/>
  <c r="W6" i="4"/>
  <c r="W5" i="4"/>
  <c r="W4" i="4"/>
  <c r="W3" i="4"/>
  <c r="W2" i="4"/>
  <c r="W9" i="2"/>
  <c r="W8" i="2"/>
  <c r="W7" i="2"/>
  <c r="W6" i="2"/>
  <c r="W5" i="2"/>
  <c r="W4" i="2"/>
  <c r="W3" i="2"/>
  <c r="W2" i="2"/>
  <c r="W8" i="1"/>
  <c r="W9" i="1"/>
  <c r="W7" i="1"/>
  <c r="W6" i="1"/>
  <c r="W5" i="1"/>
  <c r="W4" i="1"/>
  <c r="W3" i="1"/>
  <c r="W2" i="1"/>
  <c r="V3" i="9"/>
  <c r="V2" i="9"/>
  <c r="V13" i="8"/>
  <c r="V12" i="8"/>
  <c r="V11" i="8"/>
  <c r="V6" i="8"/>
  <c r="V5" i="8"/>
  <c r="V4" i="8"/>
  <c r="V3" i="8"/>
  <c r="V2" i="8"/>
  <c r="V18" i="10"/>
  <c r="V17" i="10"/>
  <c r="V15" i="10"/>
  <c r="V13" i="10"/>
  <c r="V10" i="10"/>
  <c r="V5" i="10"/>
  <c r="V4" i="10"/>
  <c r="V2" i="10"/>
  <c r="V14" i="9"/>
  <c r="V11" i="9"/>
  <c r="V7" i="9"/>
  <c r="V6" i="9"/>
  <c r="V5" i="9"/>
  <c r="V4" i="9"/>
  <c r="V14" i="51"/>
  <c r="V13" i="51"/>
  <c r="V11" i="51"/>
  <c r="V6" i="51"/>
  <c r="V5" i="51"/>
  <c r="V4" i="51"/>
  <c r="V3" i="51"/>
  <c r="V2" i="51"/>
  <c r="V14" i="3"/>
  <c r="V12" i="3"/>
  <c r="V8" i="3"/>
  <c r="V6" i="3"/>
  <c r="V5" i="3"/>
  <c r="V4" i="3"/>
  <c r="V3" i="3"/>
  <c r="V2" i="3"/>
  <c r="V16" i="6"/>
  <c r="V12" i="6"/>
  <c r="V11" i="6"/>
  <c r="V7" i="6"/>
  <c r="V6" i="6"/>
  <c r="V4" i="6"/>
  <c r="V3" i="6"/>
  <c r="V2" i="6"/>
  <c r="V15" i="5"/>
  <c r="V12" i="5"/>
  <c r="V11" i="5"/>
  <c r="V5" i="5"/>
  <c r="V4" i="5"/>
  <c r="V3" i="5"/>
  <c r="V2" i="5"/>
  <c r="V14" i="4"/>
  <c r="V11" i="4"/>
  <c r="V10" i="4"/>
  <c r="V6" i="4"/>
  <c r="V5" i="4"/>
  <c r="V4" i="4"/>
  <c r="V3" i="4"/>
  <c r="V2" i="4"/>
  <c r="V11" i="2"/>
  <c r="V10" i="2"/>
  <c r="V9" i="2"/>
  <c r="V8" i="2"/>
  <c r="V6" i="2"/>
  <c r="V5" i="2"/>
  <c r="V4" i="2"/>
  <c r="V3" i="2"/>
  <c r="V2" i="2"/>
  <c r="V12" i="1"/>
  <c r="V9" i="1"/>
  <c r="V7" i="1"/>
  <c r="V6" i="1"/>
  <c r="V5" i="1"/>
  <c r="V4" i="1"/>
  <c r="V3" i="1"/>
  <c r="V2" i="1"/>
  <c r="B84" i="31"/>
  <c r="U11" i="9"/>
  <c r="U8" i="9"/>
  <c r="U7" i="9"/>
  <c r="U6" i="9"/>
  <c r="U5" i="9"/>
  <c r="U4" i="9"/>
  <c r="U3" i="9"/>
  <c r="U2" i="9"/>
  <c r="U14" i="51"/>
  <c r="U13" i="51"/>
  <c r="U10" i="51"/>
  <c r="U6" i="51"/>
  <c r="U5" i="51"/>
  <c r="U4" i="51"/>
  <c r="U3" i="51"/>
  <c r="U2" i="51"/>
  <c r="B84" i="30"/>
  <c r="U13" i="8"/>
  <c r="U12" i="8"/>
  <c r="U11" i="8"/>
  <c r="U6" i="8"/>
  <c r="U5" i="8"/>
  <c r="U4" i="8"/>
  <c r="U3" i="8"/>
  <c r="U2" i="8"/>
  <c r="U17" i="10"/>
  <c r="U15" i="10"/>
  <c r="U13" i="10"/>
  <c r="U10" i="10"/>
  <c r="U7" i="10"/>
  <c r="U5" i="10"/>
  <c r="U4" i="10"/>
  <c r="U2" i="10"/>
  <c r="U12" i="3"/>
  <c r="U10" i="3"/>
  <c r="U8" i="3"/>
  <c r="U6" i="3"/>
  <c r="U5" i="3"/>
  <c r="U4" i="3"/>
  <c r="U3" i="3"/>
  <c r="U2" i="3"/>
  <c r="U16" i="6"/>
  <c r="U13" i="6"/>
  <c r="U11" i="6"/>
  <c r="U7" i="6"/>
  <c r="U6" i="6"/>
  <c r="U4" i="6"/>
  <c r="U3" i="6"/>
  <c r="U2" i="6"/>
  <c r="U15" i="5"/>
  <c r="U13" i="5"/>
  <c r="U12" i="5"/>
  <c r="U11" i="5"/>
  <c r="U5" i="5"/>
  <c r="U4" i="5"/>
  <c r="U3" i="5"/>
  <c r="U2" i="5"/>
  <c r="U14" i="4"/>
  <c r="U11" i="4"/>
  <c r="U10" i="4"/>
  <c r="U6" i="4"/>
  <c r="U5" i="4"/>
  <c r="U4" i="4"/>
  <c r="U3" i="4"/>
  <c r="U2" i="4"/>
  <c r="U9" i="2"/>
  <c r="U8" i="2"/>
  <c r="U7" i="2"/>
  <c r="U6" i="2"/>
  <c r="U5" i="2"/>
  <c r="U4" i="2"/>
  <c r="U3" i="2"/>
  <c r="U2" i="2"/>
  <c r="U9" i="1"/>
  <c r="U8" i="1"/>
  <c r="U7" i="1"/>
  <c r="U6" i="1"/>
  <c r="U5" i="1"/>
  <c r="U4" i="1"/>
  <c r="U3" i="1"/>
  <c r="U2" i="1"/>
  <c r="T13" i="8"/>
  <c r="T12" i="8"/>
  <c r="T11" i="8"/>
  <c r="T6" i="8"/>
  <c r="T5" i="8"/>
  <c r="T4" i="8"/>
  <c r="T3" i="8"/>
  <c r="T2" i="8"/>
  <c r="T17" i="10"/>
  <c r="T15" i="10"/>
  <c r="T13" i="10"/>
  <c r="T10" i="10"/>
  <c r="T7" i="10"/>
  <c r="T5" i="10"/>
  <c r="T4" i="10"/>
  <c r="T2" i="10"/>
  <c r="T11" i="9"/>
  <c r="T8" i="9"/>
  <c r="T7" i="9"/>
  <c r="T6" i="9"/>
  <c r="T5" i="9"/>
  <c r="T4" i="9"/>
  <c r="T3" i="9"/>
  <c r="T2" i="9"/>
  <c r="T14" i="51"/>
  <c r="T13" i="51"/>
  <c r="T10" i="51"/>
  <c r="T6" i="51"/>
  <c r="T5" i="51"/>
  <c r="T4" i="51"/>
  <c r="T3" i="51"/>
  <c r="T2" i="51"/>
  <c r="T12" i="3"/>
  <c r="T10" i="3"/>
  <c r="T8" i="3"/>
  <c r="T6" i="3"/>
  <c r="T5" i="3"/>
  <c r="T4" i="3"/>
  <c r="T3" i="3"/>
  <c r="T2" i="3"/>
  <c r="T16" i="6"/>
  <c r="T13" i="6"/>
  <c r="T11" i="6"/>
  <c r="T7" i="6"/>
  <c r="T6" i="6"/>
  <c r="T4" i="6"/>
  <c r="T3" i="6"/>
  <c r="T2" i="6"/>
  <c r="T15" i="5"/>
  <c r="T13" i="5"/>
  <c r="T12" i="5"/>
  <c r="T11" i="5"/>
  <c r="T5" i="5"/>
  <c r="T4" i="5"/>
  <c r="T3" i="5"/>
  <c r="T2" i="5"/>
  <c r="T14" i="4"/>
  <c r="T11" i="4"/>
  <c r="T10" i="4"/>
  <c r="T6" i="4"/>
  <c r="T5" i="4"/>
  <c r="T4" i="4"/>
  <c r="T3" i="4"/>
  <c r="T2" i="4"/>
  <c r="T9" i="2"/>
  <c r="T8" i="2"/>
  <c r="T7" i="2"/>
  <c r="T6" i="2"/>
  <c r="T5" i="2"/>
  <c r="T4" i="2"/>
  <c r="T3" i="2"/>
  <c r="T2" i="2"/>
  <c r="T9" i="1"/>
  <c r="T8" i="1"/>
  <c r="T7" i="1"/>
  <c r="T6" i="1"/>
  <c r="T5" i="1"/>
  <c r="T4" i="1"/>
  <c r="T3" i="1"/>
  <c r="T2" i="1"/>
  <c r="B84" i="29"/>
  <c r="S13" i="8"/>
  <c r="S12" i="8"/>
  <c r="S11" i="8"/>
  <c r="S6" i="8"/>
  <c r="S5" i="8"/>
  <c r="S4" i="8"/>
  <c r="S3" i="8"/>
  <c r="S2" i="8"/>
  <c r="S17" i="10"/>
  <c r="S13" i="10"/>
  <c r="S10" i="10"/>
  <c r="S7" i="10"/>
  <c r="S5" i="10"/>
  <c r="S4" i="10"/>
  <c r="S3" i="10"/>
  <c r="S2" i="10"/>
  <c r="S11" i="9"/>
  <c r="S8" i="9"/>
  <c r="S7" i="9"/>
  <c r="S6" i="9"/>
  <c r="S5" i="9"/>
  <c r="S4" i="9"/>
  <c r="S3" i="9"/>
  <c r="S2" i="9"/>
  <c r="S14" i="51"/>
  <c r="S13" i="51"/>
  <c r="S10" i="51"/>
  <c r="S6" i="51"/>
  <c r="S5" i="51"/>
  <c r="S4" i="51"/>
  <c r="S3" i="51"/>
  <c r="S2" i="51"/>
  <c r="S12" i="3"/>
  <c r="S10" i="3"/>
  <c r="S8" i="3"/>
  <c r="S6" i="3"/>
  <c r="S5" i="3"/>
  <c r="S4" i="3"/>
  <c r="S3" i="3"/>
  <c r="S2" i="3"/>
  <c r="S16" i="6"/>
  <c r="S13" i="6"/>
  <c r="S11" i="6"/>
  <c r="S7" i="6"/>
  <c r="S6" i="6"/>
  <c r="S4" i="6"/>
  <c r="S3" i="6"/>
  <c r="S2" i="6"/>
  <c r="S15" i="5"/>
  <c r="S13" i="5"/>
  <c r="S12" i="5"/>
  <c r="S11" i="5"/>
  <c r="S5" i="5"/>
  <c r="S4" i="5"/>
  <c r="S3" i="5"/>
  <c r="S2" i="5"/>
  <c r="S14" i="4"/>
  <c r="S11" i="4"/>
  <c r="S10" i="4"/>
  <c r="S6" i="4"/>
  <c r="S5" i="4"/>
  <c r="S4" i="4"/>
  <c r="S3" i="4"/>
  <c r="S2" i="4"/>
  <c r="S9" i="2"/>
  <c r="S8" i="2"/>
  <c r="S7" i="2"/>
  <c r="S6" i="2"/>
  <c r="S5" i="2"/>
  <c r="S4" i="2"/>
  <c r="S3" i="2"/>
  <c r="S2" i="2"/>
  <c r="S9" i="1"/>
  <c r="S8" i="1"/>
  <c r="S7" i="1"/>
  <c r="S6" i="1"/>
  <c r="S5" i="1"/>
  <c r="S4" i="1"/>
  <c r="S3" i="1"/>
  <c r="S2" i="1"/>
  <c r="B84" i="28"/>
  <c r="R14" i="8"/>
  <c r="R13" i="8"/>
  <c r="R11" i="8"/>
  <c r="R6" i="8"/>
  <c r="R5" i="8"/>
  <c r="R4" i="8"/>
  <c r="R3" i="8"/>
  <c r="R2" i="8"/>
  <c r="R18" i="10"/>
  <c r="AK18" i="10" s="1"/>
  <c r="R13" i="10"/>
  <c r="R10" i="10"/>
  <c r="R7" i="10"/>
  <c r="R5" i="10"/>
  <c r="R4" i="10"/>
  <c r="R3" i="10"/>
  <c r="R2" i="10"/>
  <c r="R13" i="9"/>
  <c r="AK13" i="9" s="1"/>
  <c r="R11" i="9"/>
  <c r="R8" i="9"/>
  <c r="R7" i="9"/>
  <c r="R6" i="9"/>
  <c r="R5" i="9"/>
  <c r="R3" i="9"/>
  <c r="R2" i="9"/>
  <c r="R3" i="51"/>
  <c r="R2" i="51"/>
  <c r="R15" i="51"/>
  <c r="R13" i="51"/>
  <c r="R10" i="51"/>
  <c r="R6" i="51"/>
  <c r="R5" i="51"/>
  <c r="R4" i="51"/>
  <c r="R13" i="3"/>
  <c r="R12" i="3"/>
  <c r="R10" i="3"/>
  <c r="R6" i="3"/>
  <c r="R5" i="3"/>
  <c r="R4" i="3"/>
  <c r="R3" i="3"/>
  <c r="R2" i="3"/>
  <c r="R16" i="6"/>
  <c r="R15" i="6"/>
  <c r="AK15" i="6" s="1"/>
  <c r="R11" i="6"/>
  <c r="R7" i="6"/>
  <c r="R6" i="6"/>
  <c r="R4" i="6"/>
  <c r="R3" i="6"/>
  <c r="R2" i="6"/>
  <c r="R13" i="5"/>
  <c r="R12" i="5"/>
  <c r="R11" i="5"/>
  <c r="R6" i="5"/>
  <c r="R5" i="5"/>
  <c r="R4" i="5"/>
  <c r="R3" i="5"/>
  <c r="R2" i="5"/>
  <c r="R14" i="4"/>
  <c r="R11" i="4"/>
  <c r="R10" i="4"/>
  <c r="R6" i="4"/>
  <c r="R5" i="4"/>
  <c r="R4" i="4"/>
  <c r="R3" i="4"/>
  <c r="R2" i="4"/>
  <c r="R10" i="2"/>
  <c r="R9" i="2"/>
  <c r="R8" i="2"/>
  <c r="R6" i="2"/>
  <c r="R5" i="2"/>
  <c r="R4" i="2"/>
  <c r="R3" i="2"/>
  <c r="R2" i="2"/>
  <c r="R11" i="1"/>
  <c r="R9" i="1"/>
  <c r="R8" i="1"/>
  <c r="R7" i="1"/>
  <c r="R6" i="1"/>
  <c r="R5" i="1"/>
  <c r="R3" i="1"/>
  <c r="R2" i="1"/>
  <c r="B84" i="27"/>
  <c r="Q13" i="8"/>
  <c r="Q12" i="8"/>
  <c r="Q11" i="8"/>
  <c r="Q6" i="8"/>
  <c r="Q5" i="8"/>
  <c r="Q4" i="8"/>
  <c r="Q3" i="8"/>
  <c r="Q2" i="8"/>
  <c r="Q17" i="10"/>
  <c r="Q13" i="10"/>
  <c r="Q10" i="10"/>
  <c r="Q7" i="10"/>
  <c r="Q5" i="10"/>
  <c r="Q4" i="10"/>
  <c r="Q3" i="10"/>
  <c r="Q2" i="10"/>
  <c r="Q11" i="9"/>
  <c r="Q8" i="9"/>
  <c r="Q7" i="9"/>
  <c r="Q6" i="9"/>
  <c r="Q5" i="9"/>
  <c r="Q4" i="9"/>
  <c r="Q3" i="9"/>
  <c r="Q2" i="9"/>
  <c r="Q14" i="51"/>
  <c r="Q13" i="51"/>
  <c r="Q10" i="51"/>
  <c r="Q6" i="51"/>
  <c r="Q5" i="51"/>
  <c r="Q4" i="51"/>
  <c r="Q3" i="51"/>
  <c r="Q2" i="51"/>
  <c r="Q12" i="3"/>
  <c r="Q10" i="3"/>
  <c r="Q8" i="3"/>
  <c r="Q6" i="3"/>
  <c r="Q5" i="3"/>
  <c r="Q4" i="3"/>
  <c r="Q3" i="3"/>
  <c r="Q2" i="3"/>
  <c r="Q14" i="6"/>
  <c r="Q13" i="6"/>
  <c r="Q11" i="6"/>
  <c r="Q7" i="6"/>
  <c r="Q6" i="6"/>
  <c r="Q4" i="6"/>
  <c r="Q3" i="6"/>
  <c r="Q2" i="6"/>
  <c r="Q13" i="5"/>
  <c r="Q12" i="5"/>
  <c r="Q11" i="5"/>
  <c r="Q6" i="5"/>
  <c r="Q5" i="5"/>
  <c r="Q4" i="5"/>
  <c r="Q3" i="5"/>
  <c r="Q2" i="5"/>
  <c r="Q14" i="4"/>
  <c r="Q11" i="4"/>
  <c r="Q10" i="4"/>
  <c r="Q6" i="4"/>
  <c r="Q5" i="4"/>
  <c r="Q4" i="4"/>
  <c r="Q3" i="4"/>
  <c r="Q2" i="4"/>
  <c r="Q9" i="2"/>
  <c r="Q8" i="2"/>
  <c r="Q7" i="2"/>
  <c r="Q6" i="2"/>
  <c r="Q5" i="2"/>
  <c r="Q4" i="2"/>
  <c r="Q3" i="2"/>
  <c r="Q2" i="2"/>
  <c r="Q9" i="1"/>
  <c r="Q8" i="1"/>
  <c r="Q7" i="1"/>
  <c r="Q6" i="1"/>
  <c r="Q5" i="1"/>
  <c r="Q4" i="1"/>
  <c r="Q3" i="1"/>
  <c r="Q2" i="1"/>
  <c r="B84" i="26"/>
  <c r="P13" i="8"/>
  <c r="P12" i="8"/>
  <c r="P11" i="8"/>
  <c r="P6" i="8"/>
  <c r="P5" i="8"/>
  <c r="P4" i="8"/>
  <c r="P3" i="8"/>
  <c r="P2" i="8"/>
  <c r="P16" i="10"/>
  <c r="P13" i="10"/>
  <c r="P10" i="10"/>
  <c r="P7" i="10"/>
  <c r="P5" i="10"/>
  <c r="P4" i="10"/>
  <c r="P3" i="10"/>
  <c r="P2" i="10"/>
  <c r="P12" i="9"/>
  <c r="P11" i="9"/>
  <c r="P8" i="9"/>
  <c r="P7" i="9"/>
  <c r="P5" i="9"/>
  <c r="P4" i="9"/>
  <c r="P3" i="9"/>
  <c r="P2" i="9"/>
  <c r="P14" i="51"/>
  <c r="P13" i="51"/>
  <c r="P10" i="51"/>
  <c r="P6" i="51"/>
  <c r="P5" i="51"/>
  <c r="P4" i="51"/>
  <c r="P3" i="51"/>
  <c r="P2" i="51"/>
  <c r="P10" i="3"/>
  <c r="P9" i="3"/>
  <c r="P8" i="3"/>
  <c r="P6" i="3"/>
  <c r="P5" i="3"/>
  <c r="P4" i="3"/>
  <c r="P3" i="3"/>
  <c r="P2" i="3"/>
  <c r="P14" i="6"/>
  <c r="P13" i="6"/>
  <c r="P11" i="6"/>
  <c r="P7" i="6"/>
  <c r="P6" i="6"/>
  <c r="P4" i="6"/>
  <c r="P3" i="6"/>
  <c r="P2" i="6"/>
  <c r="P13" i="5"/>
  <c r="P12" i="5"/>
  <c r="P11" i="5"/>
  <c r="P6" i="5"/>
  <c r="P5" i="5"/>
  <c r="P4" i="5"/>
  <c r="P3" i="5"/>
  <c r="P2" i="5"/>
  <c r="P14" i="4"/>
  <c r="P11" i="4"/>
  <c r="P10" i="4"/>
  <c r="P6" i="4"/>
  <c r="P5" i="4"/>
  <c r="P4" i="4"/>
  <c r="P3" i="4"/>
  <c r="P2" i="4"/>
  <c r="P9" i="2"/>
  <c r="P8" i="2"/>
  <c r="P7" i="2"/>
  <c r="P6" i="2"/>
  <c r="P5" i="2"/>
  <c r="P4" i="2"/>
  <c r="P3" i="2"/>
  <c r="P2" i="2"/>
  <c r="P9" i="1"/>
  <c r="P8" i="1"/>
  <c r="P7" i="1"/>
  <c r="P6" i="1"/>
  <c r="P5" i="1"/>
  <c r="P4" i="1"/>
  <c r="P3" i="1"/>
  <c r="P2" i="1"/>
  <c r="B84" i="25"/>
  <c r="O11" i="8"/>
  <c r="O8" i="8"/>
  <c r="O7" i="8"/>
  <c r="O6" i="8"/>
  <c r="O5" i="8"/>
  <c r="O4" i="8"/>
  <c r="O3" i="8"/>
  <c r="O2" i="8"/>
  <c r="O15" i="10"/>
  <c r="O13" i="10"/>
  <c r="O10" i="10"/>
  <c r="O6" i="10"/>
  <c r="O5" i="10"/>
  <c r="O4" i="10"/>
  <c r="O3" i="10"/>
  <c r="O2" i="10"/>
  <c r="O11" i="9"/>
  <c r="O8" i="9"/>
  <c r="O7" i="9"/>
  <c r="O6" i="9"/>
  <c r="O5" i="9"/>
  <c r="O4" i="9"/>
  <c r="O3" i="9"/>
  <c r="O2" i="9"/>
  <c r="O14" i="51"/>
  <c r="O13" i="51"/>
  <c r="O10" i="51"/>
  <c r="O6" i="51"/>
  <c r="O5" i="51"/>
  <c r="O4" i="51"/>
  <c r="O3" i="51"/>
  <c r="O2" i="51"/>
  <c r="O10" i="3"/>
  <c r="O9" i="3"/>
  <c r="O8" i="3"/>
  <c r="O6" i="3"/>
  <c r="O5" i="3"/>
  <c r="O4" i="3"/>
  <c r="O3" i="3"/>
  <c r="O2" i="3"/>
  <c r="O11" i="6"/>
  <c r="O10" i="6"/>
  <c r="O7" i="6"/>
  <c r="O6" i="6"/>
  <c r="O5" i="6"/>
  <c r="O4" i="6"/>
  <c r="O3" i="6"/>
  <c r="O2" i="6"/>
  <c r="O13" i="5"/>
  <c r="O12" i="5"/>
  <c r="O11" i="5"/>
  <c r="O6" i="5"/>
  <c r="O5" i="5"/>
  <c r="O4" i="5"/>
  <c r="O3" i="5"/>
  <c r="O2" i="5"/>
  <c r="O14" i="4"/>
  <c r="O11" i="4"/>
  <c r="O10" i="4"/>
  <c r="O6" i="4"/>
  <c r="O5" i="4"/>
  <c r="O4" i="4"/>
  <c r="O3" i="4"/>
  <c r="O2" i="4"/>
  <c r="O9" i="2"/>
  <c r="O8" i="2"/>
  <c r="O7" i="2"/>
  <c r="O6" i="2"/>
  <c r="O5" i="2"/>
  <c r="O4" i="2"/>
  <c r="O3" i="2"/>
  <c r="O2" i="2"/>
  <c r="O9" i="1"/>
  <c r="O8" i="1"/>
  <c r="O7" i="1"/>
  <c r="O6" i="1"/>
  <c r="O5" i="1"/>
  <c r="O4" i="1"/>
  <c r="O3" i="1"/>
  <c r="O2" i="1"/>
  <c r="B84" i="24"/>
  <c r="N11" i="9"/>
  <c r="N11" i="8"/>
  <c r="N8" i="8"/>
  <c r="N7" i="8"/>
  <c r="N6" i="8"/>
  <c r="N5" i="8"/>
  <c r="N4" i="8"/>
  <c r="N3" i="8"/>
  <c r="N2" i="8"/>
  <c r="N15" i="10"/>
  <c r="N13" i="10"/>
  <c r="N10" i="10"/>
  <c r="N6" i="10"/>
  <c r="N5" i="10"/>
  <c r="N4" i="10"/>
  <c r="N3" i="10"/>
  <c r="N2" i="10"/>
  <c r="N8" i="9"/>
  <c r="N7" i="9"/>
  <c r="N6" i="9"/>
  <c r="N5" i="9"/>
  <c r="N4" i="9"/>
  <c r="N3" i="9"/>
  <c r="N2" i="9"/>
  <c r="N14" i="51"/>
  <c r="N13" i="51"/>
  <c r="N10" i="51"/>
  <c r="N6" i="51"/>
  <c r="N5" i="51"/>
  <c r="N4" i="51"/>
  <c r="N3" i="51"/>
  <c r="N2" i="51"/>
  <c r="N10" i="3"/>
  <c r="N9" i="3"/>
  <c r="N8" i="3"/>
  <c r="N6" i="3"/>
  <c r="N5" i="3"/>
  <c r="N4" i="3"/>
  <c r="N3" i="3"/>
  <c r="N2" i="3"/>
  <c r="N11" i="6"/>
  <c r="N10" i="6"/>
  <c r="N7" i="6"/>
  <c r="N6" i="6"/>
  <c r="N5" i="6"/>
  <c r="N4" i="6"/>
  <c r="N3" i="6"/>
  <c r="N2" i="6"/>
  <c r="N13" i="5"/>
  <c r="N12" i="5"/>
  <c r="N11" i="5"/>
  <c r="N6" i="5"/>
  <c r="N5" i="5"/>
  <c r="N4" i="5"/>
  <c r="N3" i="5"/>
  <c r="N2" i="5"/>
  <c r="N12" i="4"/>
  <c r="N11" i="4"/>
  <c r="N10" i="4"/>
  <c r="N6" i="4"/>
  <c r="N5" i="4"/>
  <c r="N4" i="4"/>
  <c r="N3" i="4"/>
  <c r="N2" i="4"/>
  <c r="N9" i="2"/>
  <c r="N8" i="2"/>
  <c r="N7" i="2"/>
  <c r="N6" i="2"/>
  <c r="N5" i="2"/>
  <c r="N4" i="2"/>
  <c r="N3" i="2"/>
  <c r="N2" i="2"/>
  <c r="N9" i="1"/>
  <c r="N8" i="1"/>
  <c r="N7" i="1"/>
  <c r="N6" i="1"/>
  <c r="N5" i="1"/>
  <c r="N4" i="1"/>
  <c r="N3" i="1"/>
  <c r="N2" i="1"/>
  <c r="B84" i="23"/>
  <c r="J121" i="11"/>
  <c r="J109" i="11"/>
  <c r="AK12" i="51"/>
  <c r="M10" i="8"/>
  <c r="M9" i="8"/>
  <c r="M8" i="8"/>
  <c r="M6" i="8"/>
  <c r="M5" i="8"/>
  <c r="M4" i="8"/>
  <c r="M3" i="8"/>
  <c r="M2" i="8"/>
  <c r="M14" i="10"/>
  <c r="M13" i="10"/>
  <c r="M10" i="10"/>
  <c r="M6" i="10"/>
  <c r="M5" i="10"/>
  <c r="M4" i="10"/>
  <c r="M3" i="10"/>
  <c r="M2" i="10"/>
  <c r="M11" i="9"/>
  <c r="M10" i="9"/>
  <c r="AK10" i="9" s="1"/>
  <c r="M7" i="9"/>
  <c r="M6" i="9"/>
  <c r="M5" i="9"/>
  <c r="M4" i="9"/>
  <c r="M3" i="9"/>
  <c r="M2" i="9"/>
  <c r="M13" i="51"/>
  <c r="M12" i="51"/>
  <c r="M11" i="51"/>
  <c r="M6" i="51"/>
  <c r="M5" i="51"/>
  <c r="M4" i="51"/>
  <c r="M3" i="51"/>
  <c r="M2" i="51"/>
  <c r="M11" i="3"/>
  <c r="M10" i="3"/>
  <c r="M8" i="3"/>
  <c r="M6" i="3"/>
  <c r="M5" i="3"/>
  <c r="M4" i="3"/>
  <c r="M3" i="3"/>
  <c r="M2" i="3"/>
  <c r="M12" i="6"/>
  <c r="M10" i="6"/>
  <c r="M7" i="6"/>
  <c r="M6" i="6"/>
  <c r="M5" i="6"/>
  <c r="M4" i="6"/>
  <c r="M3" i="6"/>
  <c r="M2" i="6"/>
  <c r="M14" i="5"/>
  <c r="M12" i="5"/>
  <c r="M11" i="5"/>
  <c r="M6" i="5"/>
  <c r="M5" i="5"/>
  <c r="M4" i="5"/>
  <c r="M3" i="5"/>
  <c r="M2" i="5"/>
  <c r="M13" i="4"/>
  <c r="M12" i="4"/>
  <c r="M8" i="4"/>
  <c r="M6" i="4"/>
  <c r="M5" i="4"/>
  <c r="M4" i="4"/>
  <c r="M3" i="4"/>
  <c r="M2" i="4"/>
  <c r="M10" i="2"/>
  <c r="M8" i="2"/>
  <c r="M7" i="2"/>
  <c r="M6" i="2"/>
  <c r="M5" i="2"/>
  <c r="M4" i="2"/>
  <c r="M3" i="2"/>
  <c r="M2" i="2"/>
  <c r="M10" i="1"/>
  <c r="M8" i="1"/>
  <c r="M7" i="1"/>
  <c r="M6" i="1"/>
  <c r="M5" i="1"/>
  <c r="M4" i="1"/>
  <c r="M3" i="1"/>
  <c r="M2" i="1"/>
  <c r="B84" i="47"/>
  <c r="L9" i="8"/>
  <c r="L8" i="8"/>
  <c r="L7" i="8"/>
  <c r="L6" i="8"/>
  <c r="L5" i="8"/>
  <c r="L4" i="8"/>
  <c r="L3" i="8"/>
  <c r="L2" i="8"/>
  <c r="L13" i="10"/>
  <c r="L12" i="10"/>
  <c r="L10" i="10"/>
  <c r="L6" i="10"/>
  <c r="L5" i="10"/>
  <c r="L4" i="10"/>
  <c r="L3" i="10"/>
  <c r="L2" i="10"/>
  <c r="L9" i="9"/>
  <c r="L8" i="9"/>
  <c r="L7" i="9"/>
  <c r="L6" i="9"/>
  <c r="L5" i="9"/>
  <c r="L4" i="9"/>
  <c r="L3" i="9"/>
  <c r="L2" i="9"/>
  <c r="L10" i="51"/>
  <c r="L9" i="51"/>
  <c r="L7" i="51"/>
  <c r="L6" i="51"/>
  <c r="L5" i="51"/>
  <c r="L4" i="51"/>
  <c r="L3" i="51"/>
  <c r="L2" i="51"/>
  <c r="L10" i="3"/>
  <c r="L9" i="3"/>
  <c r="L8" i="3"/>
  <c r="L6" i="3"/>
  <c r="L5" i="3"/>
  <c r="L4" i="3"/>
  <c r="L3" i="3"/>
  <c r="L2" i="3"/>
  <c r="L10" i="6"/>
  <c r="L7" i="6"/>
  <c r="L6" i="6"/>
  <c r="L5" i="6"/>
  <c r="L4" i="6"/>
  <c r="L3" i="6"/>
  <c r="L2" i="6"/>
  <c r="L13" i="5"/>
  <c r="L12" i="5"/>
  <c r="L11" i="5"/>
  <c r="L6" i="5"/>
  <c r="L5" i="5"/>
  <c r="L4" i="5"/>
  <c r="L3" i="5"/>
  <c r="L2" i="5"/>
  <c r="L12" i="4"/>
  <c r="L11" i="4"/>
  <c r="L10" i="4"/>
  <c r="L6" i="4"/>
  <c r="L5" i="4"/>
  <c r="L4" i="4"/>
  <c r="L3" i="4"/>
  <c r="L2" i="4"/>
  <c r="L9" i="2"/>
  <c r="L8" i="2"/>
  <c r="L7" i="2"/>
  <c r="L6" i="2"/>
  <c r="L5" i="2"/>
  <c r="L4" i="2"/>
  <c r="L3" i="2"/>
  <c r="L2" i="2"/>
  <c r="L9" i="1"/>
  <c r="L8" i="1"/>
  <c r="L7" i="1"/>
  <c r="L6" i="1"/>
  <c r="L5" i="1"/>
  <c r="L4" i="1"/>
  <c r="L3" i="1"/>
  <c r="L2" i="1"/>
  <c r="B84" i="21"/>
  <c r="J14" i="13"/>
  <c r="K13" i="5"/>
  <c r="J10" i="51"/>
  <c r="I10" i="51"/>
  <c r="K9" i="8"/>
  <c r="K8" i="8"/>
  <c r="K7" i="8"/>
  <c r="K6" i="8"/>
  <c r="K5" i="8"/>
  <c r="K4" i="8"/>
  <c r="K3" i="8"/>
  <c r="K2" i="8"/>
  <c r="K12" i="10"/>
  <c r="K10" i="10"/>
  <c r="K7" i="10"/>
  <c r="K6" i="10"/>
  <c r="K5" i="10"/>
  <c r="K4" i="10"/>
  <c r="K3" i="10"/>
  <c r="K2" i="10"/>
  <c r="K9" i="9"/>
  <c r="K8" i="9"/>
  <c r="K7" i="9"/>
  <c r="K6" i="9"/>
  <c r="K5" i="9"/>
  <c r="K4" i="9"/>
  <c r="K3" i="9"/>
  <c r="K2" i="9"/>
  <c r="K10" i="51"/>
  <c r="K9" i="51"/>
  <c r="K7" i="51"/>
  <c r="K6" i="51"/>
  <c r="K5" i="51"/>
  <c r="K4" i="51"/>
  <c r="K3" i="51"/>
  <c r="K2" i="51"/>
  <c r="K10" i="3"/>
  <c r="K9" i="3"/>
  <c r="K8" i="3"/>
  <c r="K6" i="3"/>
  <c r="K5" i="3"/>
  <c r="K4" i="3"/>
  <c r="K3" i="3"/>
  <c r="K2" i="3"/>
  <c r="K10" i="6"/>
  <c r="K7" i="6"/>
  <c r="K6" i="6"/>
  <c r="K5" i="6"/>
  <c r="K4" i="6"/>
  <c r="K3" i="6"/>
  <c r="K2" i="6"/>
  <c r="K12" i="5"/>
  <c r="K11" i="5"/>
  <c r="K6" i="5"/>
  <c r="K5" i="5"/>
  <c r="K4" i="5"/>
  <c r="K3" i="5"/>
  <c r="K2" i="5"/>
  <c r="K12" i="4"/>
  <c r="K11" i="4"/>
  <c r="K10" i="4"/>
  <c r="K6" i="4"/>
  <c r="K5" i="4"/>
  <c r="K4" i="4"/>
  <c r="K3" i="4"/>
  <c r="K2" i="4"/>
  <c r="K9" i="2"/>
  <c r="K8" i="2"/>
  <c r="K7" i="2"/>
  <c r="K6" i="2"/>
  <c r="K5" i="2"/>
  <c r="K4" i="2"/>
  <c r="K3" i="2"/>
  <c r="K2" i="2"/>
  <c r="K9" i="1"/>
  <c r="K8" i="1"/>
  <c r="K7" i="1"/>
  <c r="K6" i="1"/>
  <c r="K5" i="1"/>
  <c r="K4" i="1"/>
  <c r="K3" i="1"/>
  <c r="K2" i="1"/>
  <c r="B84" i="19"/>
  <c r="J9" i="8"/>
  <c r="J8" i="8"/>
  <c r="J7" i="8"/>
  <c r="J6" i="8"/>
  <c r="J5" i="8"/>
  <c r="J4" i="8"/>
  <c r="J3" i="8"/>
  <c r="J2" i="8"/>
  <c r="J12" i="10"/>
  <c r="J10" i="10"/>
  <c r="J7" i="10"/>
  <c r="J6" i="10"/>
  <c r="J5" i="10"/>
  <c r="J4" i="10"/>
  <c r="J3" i="10"/>
  <c r="J2" i="10"/>
  <c r="J9" i="9"/>
  <c r="J8" i="9"/>
  <c r="J7" i="9"/>
  <c r="J6" i="9"/>
  <c r="J5" i="9"/>
  <c r="J4" i="9"/>
  <c r="J3" i="9"/>
  <c r="J2" i="9"/>
  <c r="J9" i="51"/>
  <c r="J7" i="51"/>
  <c r="J6" i="51"/>
  <c r="J5" i="51"/>
  <c r="J4" i="51"/>
  <c r="J3" i="51"/>
  <c r="J2" i="51"/>
  <c r="J10" i="3"/>
  <c r="J9" i="3"/>
  <c r="J8" i="3"/>
  <c r="J6" i="3"/>
  <c r="J5" i="3"/>
  <c r="J4" i="3"/>
  <c r="J3" i="3"/>
  <c r="J2" i="3"/>
  <c r="J10" i="6"/>
  <c r="J8" i="6"/>
  <c r="J7" i="6"/>
  <c r="J6" i="6"/>
  <c r="J5" i="6"/>
  <c r="J4" i="6"/>
  <c r="J3" i="6"/>
  <c r="J2" i="6"/>
  <c r="J12" i="5"/>
  <c r="J11" i="5"/>
  <c r="J7" i="5"/>
  <c r="J6" i="5"/>
  <c r="J5" i="5"/>
  <c r="J4" i="5"/>
  <c r="J3" i="5"/>
  <c r="J2" i="5"/>
  <c r="J12" i="4"/>
  <c r="J11" i="4"/>
  <c r="J10" i="4"/>
  <c r="J6" i="4"/>
  <c r="J5" i="4"/>
  <c r="J4" i="4"/>
  <c r="J3" i="4"/>
  <c r="J2" i="4"/>
  <c r="J9" i="2"/>
  <c r="J8" i="2"/>
  <c r="J7" i="2"/>
  <c r="J6" i="2"/>
  <c r="J5" i="2"/>
  <c r="J4" i="2"/>
  <c r="J3" i="2"/>
  <c r="J2" i="2"/>
  <c r="J9" i="1"/>
  <c r="J8" i="1"/>
  <c r="J7" i="1"/>
  <c r="J6" i="1"/>
  <c r="J5" i="1"/>
  <c r="J4" i="1"/>
  <c r="J3" i="1"/>
  <c r="J2" i="1"/>
  <c r="B84" i="18"/>
  <c r="I9" i="8"/>
  <c r="I8" i="8"/>
  <c r="I7" i="8"/>
  <c r="I6" i="8"/>
  <c r="I5" i="8"/>
  <c r="I4" i="8"/>
  <c r="I3" i="8"/>
  <c r="I2" i="8"/>
  <c r="I12" i="10"/>
  <c r="I10" i="10"/>
  <c r="I7" i="10"/>
  <c r="I6" i="10"/>
  <c r="I5" i="10"/>
  <c r="I4" i="10"/>
  <c r="I3" i="10"/>
  <c r="I2" i="10"/>
  <c r="I9" i="9"/>
  <c r="I8" i="9"/>
  <c r="I7" i="9"/>
  <c r="I6" i="9"/>
  <c r="I5" i="9"/>
  <c r="I4" i="9"/>
  <c r="I3" i="9"/>
  <c r="I2" i="9"/>
  <c r="I9" i="51"/>
  <c r="I7" i="51"/>
  <c r="I6" i="51"/>
  <c r="I5" i="51"/>
  <c r="I4" i="51"/>
  <c r="I3" i="51"/>
  <c r="I2" i="51"/>
  <c r="I10" i="3"/>
  <c r="I9" i="3"/>
  <c r="I8" i="3"/>
  <c r="I6" i="3"/>
  <c r="I5" i="3"/>
  <c r="I4" i="3"/>
  <c r="I3" i="3"/>
  <c r="I2" i="3"/>
  <c r="I10" i="6"/>
  <c r="I8" i="6"/>
  <c r="I7" i="6"/>
  <c r="I6" i="6"/>
  <c r="I5" i="6"/>
  <c r="I4" i="6"/>
  <c r="I3" i="6"/>
  <c r="I2" i="6"/>
  <c r="I12" i="5"/>
  <c r="I11" i="5"/>
  <c r="I7" i="5"/>
  <c r="I6" i="5"/>
  <c r="I5" i="5"/>
  <c r="I4" i="5"/>
  <c r="I3" i="5"/>
  <c r="I2" i="5"/>
  <c r="I12" i="4"/>
  <c r="I11" i="4"/>
  <c r="I10" i="4"/>
  <c r="I6" i="4"/>
  <c r="I5" i="4"/>
  <c r="I4" i="4"/>
  <c r="I3" i="4"/>
  <c r="I2" i="4"/>
  <c r="I9" i="2"/>
  <c r="I8" i="2"/>
  <c r="I7" i="2"/>
  <c r="I6" i="2"/>
  <c r="I5" i="2"/>
  <c r="I4" i="2"/>
  <c r="I3" i="2"/>
  <c r="I2" i="2"/>
  <c r="I9" i="1"/>
  <c r="I8" i="1"/>
  <c r="I7" i="1"/>
  <c r="I6" i="1"/>
  <c r="I5" i="1"/>
  <c r="I4" i="1"/>
  <c r="I3" i="1"/>
  <c r="I2" i="1"/>
  <c r="B84" i="17"/>
  <c r="B84" i="16"/>
  <c r="H9" i="8"/>
  <c r="H8" i="8"/>
  <c r="H7" i="8"/>
  <c r="H6" i="8"/>
  <c r="H5" i="8"/>
  <c r="H4" i="8"/>
  <c r="H3" i="8"/>
  <c r="H2" i="8"/>
  <c r="H12" i="10"/>
  <c r="H10" i="10"/>
  <c r="H7" i="10"/>
  <c r="H6" i="10"/>
  <c r="H5" i="10"/>
  <c r="H4" i="10"/>
  <c r="H3" i="10"/>
  <c r="H2" i="10"/>
  <c r="H9" i="9"/>
  <c r="H8" i="9"/>
  <c r="H7" i="9"/>
  <c r="H6" i="9"/>
  <c r="H5" i="9"/>
  <c r="H4" i="9"/>
  <c r="H3" i="9"/>
  <c r="H2" i="9"/>
  <c r="H9" i="3"/>
  <c r="H8" i="3"/>
  <c r="H7" i="3"/>
  <c r="H6" i="3"/>
  <c r="H5" i="3"/>
  <c r="H4" i="3"/>
  <c r="H3" i="3"/>
  <c r="H2" i="3"/>
  <c r="H10" i="6"/>
  <c r="H8" i="6"/>
  <c r="H7" i="6"/>
  <c r="H6" i="6"/>
  <c r="H5" i="6"/>
  <c r="H4" i="6"/>
  <c r="H3" i="6"/>
  <c r="H2" i="6"/>
  <c r="H12" i="5"/>
  <c r="H11" i="5"/>
  <c r="H7" i="5"/>
  <c r="H6" i="5"/>
  <c r="H5" i="5"/>
  <c r="H4" i="5"/>
  <c r="H3" i="5"/>
  <c r="H2" i="5"/>
  <c r="H12" i="4"/>
  <c r="H11" i="4"/>
  <c r="H10" i="4"/>
  <c r="H6" i="4"/>
  <c r="H5" i="4"/>
  <c r="H4" i="4"/>
  <c r="H3" i="4"/>
  <c r="H2" i="4"/>
  <c r="H9" i="2"/>
  <c r="H8" i="2"/>
  <c r="H7" i="2"/>
  <c r="H6" i="2"/>
  <c r="H5" i="2"/>
  <c r="H4" i="2"/>
  <c r="H3" i="2"/>
  <c r="H2" i="2"/>
  <c r="H9" i="1"/>
  <c r="H8" i="1"/>
  <c r="H7" i="1"/>
  <c r="H6" i="1"/>
  <c r="H5" i="1"/>
  <c r="H4" i="1"/>
  <c r="H3" i="1"/>
  <c r="H2" i="1"/>
  <c r="G9" i="51"/>
  <c r="G8" i="51"/>
  <c r="G7" i="51"/>
  <c r="G6" i="51"/>
  <c r="G5" i="51"/>
  <c r="G4" i="51"/>
  <c r="G3" i="51"/>
  <c r="G2" i="51"/>
  <c r="H9" i="51"/>
  <c r="H8" i="51"/>
  <c r="H7" i="51"/>
  <c r="H6" i="51"/>
  <c r="H5" i="51"/>
  <c r="H4" i="51"/>
  <c r="H3" i="51"/>
  <c r="H2" i="51"/>
  <c r="C79" i="15"/>
  <c r="B83" i="15"/>
  <c r="G9" i="8"/>
  <c r="G8" i="8"/>
  <c r="G7" i="8"/>
  <c r="G6" i="8"/>
  <c r="G5" i="8"/>
  <c r="G4" i="8"/>
  <c r="G3" i="8"/>
  <c r="G2" i="8"/>
  <c r="G12" i="10"/>
  <c r="G10" i="10"/>
  <c r="G7" i="10"/>
  <c r="G6" i="10"/>
  <c r="G5" i="10"/>
  <c r="G4" i="10"/>
  <c r="G3" i="10"/>
  <c r="G2" i="10"/>
  <c r="G9" i="9"/>
  <c r="G8" i="9"/>
  <c r="G7" i="9"/>
  <c r="G6" i="9"/>
  <c r="G5" i="9"/>
  <c r="G4" i="9"/>
  <c r="G3" i="9"/>
  <c r="G2" i="9"/>
  <c r="G9" i="3"/>
  <c r="G8" i="3"/>
  <c r="G7" i="3"/>
  <c r="G6" i="3"/>
  <c r="G5" i="3"/>
  <c r="G4" i="3"/>
  <c r="G3" i="3"/>
  <c r="G2" i="3"/>
  <c r="G9" i="6"/>
  <c r="G8" i="6"/>
  <c r="G7" i="6"/>
  <c r="G6" i="6"/>
  <c r="G5" i="6"/>
  <c r="G4" i="6"/>
  <c r="G3" i="6"/>
  <c r="G2" i="6"/>
  <c r="G12" i="5"/>
  <c r="G11" i="5"/>
  <c r="G7" i="5"/>
  <c r="G6" i="5"/>
  <c r="G5" i="5"/>
  <c r="G4" i="5"/>
  <c r="G3" i="5"/>
  <c r="G2" i="5"/>
  <c r="G12" i="4"/>
  <c r="G11" i="4"/>
  <c r="G10" i="4"/>
  <c r="G6" i="4"/>
  <c r="G5" i="4"/>
  <c r="G4" i="4"/>
  <c r="G3" i="4"/>
  <c r="G2" i="4"/>
  <c r="G9" i="2"/>
  <c r="G8" i="2"/>
  <c r="G7" i="2"/>
  <c r="G6" i="2"/>
  <c r="G5" i="2"/>
  <c r="G4" i="2"/>
  <c r="G3" i="2"/>
  <c r="G2" i="2"/>
  <c r="G9" i="1"/>
  <c r="G8" i="1"/>
  <c r="G7" i="1"/>
  <c r="G6" i="1"/>
  <c r="G5" i="1"/>
  <c r="G4" i="1"/>
  <c r="G3" i="1"/>
  <c r="G2" i="1"/>
  <c r="F9" i="8"/>
  <c r="F8" i="8"/>
  <c r="F7" i="8"/>
  <c r="F6" i="8"/>
  <c r="F5" i="8"/>
  <c r="F4" i="8"/>
  <c r="F3" i="8"/>
  <c r="F2" i="8"/>
  <c r="F7" i="10"/>
  <c r="F6" i="10"/>
  <c r="F5" i="10"/>
  <c r="F4" i="10"/>
  <c r="F3" i="10"/>
  <c r="F2" i="10"/>
  <c r="F11" i="10"/>
  <c r="F10" i="10"/>
  <c r="F9" i="9"/>
  <c r="F8" i="9"/>
  <c r="F7" i="9"/>
  <c r="F6" i="9"/>
  <c r="F5" i="9"/>
  <c r="F4" i="9"/>
  <c r="F3" i="9"/>
  <c r="F2" i="9"/>
  <c r="F9" i="51"/>
  <c r="F8" i="51"/>
  <c r="F7" i="51"/>
  <c r="F6" i="51"/>
  <c r="F5" i="51"/>
  <c r="F4" i="51"/>
  <c r="F3" i="51"/>
  <c r="F2" i="51"/>
  <c r="F9" i="3"/>
  <c r="F8" i="3"/>
  <c r="F7" i="3"/>
  <c r="F6" i="3"/>
  <c r="F5" i="3"/>
  <c r="F4" i="3"/>
  <c r="F3" i="3"/>
  <c r="F2" i="3"/>
  <c r="F9" i="6"/>
  <c r="F8" i="6"/>
  <c r="F7" i="6"/>
  <c r="F6" i="6"/>
  <c r="F5" i="6"/>
  <c r="F4" i="6"/>
  <c r="F3" i="6"/>
  <c r="F2" i="6"/>
  <c r="F12" i="5"/>
  <c r="F11" i="5"/>
  <c r="F7" i="5"/>
  <c r="F6" i="5"/>
  <c r="F5" i="5"/>
  <c r="F4" i="5"/>
  <c r="F3" i="5"/>
  <c r="F2" i="5"/>
  <c r="F6" i="4"/>
  <c r="F5" i="4"/>
  <c r="F4" i="4"/>
  <c r="F3" i="4"/>
  <c r="F2" i="4"/>
  <c r="F12" i="4"/>
  <c r="F11" i="4"/>
  <c r="F10" i="4"/>
  <c r="F9" i="2"/>
  <c r="F8" i="2"/>
  <c r="F7" i="2"/>
  <c r="F6" i="2"/>
  <c r="F5" i="2"/>
  <c r="F4" i="2"/>
  <c r="F3" i="2"/>
  <c r="F2" i="2"/>
  <c r="F9" i="1"/>
  <c r="F8" i="1"/>
  <c r="F7" i="1"/>
  <c r="F6" i="1"/>
  <c r="F5" i="1"/>
  <c r="F4" i="1"/>
  <c r="F3" i="1"/>
  <c r="F2" i="1"/>
  <c r="B87" i="14"/>
  <c r="E9" i="8"/>
  <c r="E8" i="8"/>
  <c r="E7" i="8"/>
  <c r="E6" i="8"/>
  <c r="E5" i="8"/>
  <c r="E4" i="8"/>
  <c r="E3" i="8"/>
  <c r="E2" i="8"/>
  <c r="E10" i="10"/>
  <c r="E8" i="10"/>
  <c r="E7" i="10"/>
  <c r="E6" i="10"/>
  <c r="E5" i="10"/>
  <c r="E4" i="10"/>
  <c r="E3" i="10"/>
  <c r="E2" i="10"/>
  <c r="E9" i="9"/>
  <c r="E8" i="9"/>
  <c r="E7" i="9"/>
  <c r="E6" i="9"/>
  <c r="E5" i="9"/>
  <c r="E4" i="9"/>
  <c r="E3" i="9"/>
  <c r="E2" i="9"/>
  <c r="E9" i="51"/>
  <c r="E8" i="51"/>
  <c r="E7" i="51"/>
  <c r="E6" i="51"/>
  <c r="E5" i="51"/>
  <c r="E4" i="51"/>
  <c r="E3" i="51"/>
  <c r="E2" i="51"/>
  <c r="E9" i="3"/>
  <c r="E8" i="3"/>
  <c r="E7" i="3"/>
  <c r="E6" i="3"/>
  <c r="E5" i="3"/>
  <c r="E4" i="3"/>
  <c r="E3" i="3"/>
  <c r="E2" i="3"/>
  <c r="E9" i="6"/>
  <c r="E8" i="6"/>
  <c r="E7" i="6"/>
  <c r="E6" i="6"/>
  <c r="E5" i="6"/>
  <c r="E4" i="6"/>
  <c r="E3" i="6"/>
  <c r="E2" i="6"/>
  <c r="E12" i="5"/>
  <c r="E11" i="5"/>
  <c r="E7" i="5"/>
  <c r="E6" i="5"/>
  <c r="E5" i="5"/>
  <c r="E4" i="5"/>
  <c r="E3" i="5"/>
  <c r="E2" i="5"/>
  <c r="E12" i="4"/>
  <c r="E11" i="4"/>
  <c r="E10" i="4"/>
  <c r="E6" i="4"/>
  <c r="E5" i="4"/>
  <c r="E4" i="4"/>
  <c r="E3" i="4"/>
  <c r="E2" i="4"/>
  <c r="E9" i="2"/>
  <c r="E8" i="2"/>
  <c r="E7" i="2"/>
  <c r="E6" i="2"/>
  <c r="E5" i="2"/>
  <c r="E4" i="2"/>
  <c r="E3" i="2"/>
  <c r="E2" i="2"/>
  <c r="E9" i="1"/>
  <c r="E8" i="1"/>
  <c r="E7" i="1"/>
  <c r="E6" i="1"/>
  <c r="E5" i="1"/>
  <c r="E4" i="1"/>
  <c r="E3" i="1"/>
  <c r="E2" i="1"/>
  <c r="B87" i="12"/>
  <c r="D9" i="8"/>
  <c r="D8" i="8"/>
  <c r="D6" i="8"/>
  <c r="D5" i="8"/>
  <c r="D4" i="8"/>
  <c r="D3" i="8"/>
  <c r="D2" i="8"/>
  <c r="D9" i="10"/>
  <c r="D8" i="10"/>
  <c r="D7" i="10"/>
  <c r="D6" i="10"/>
  <c r="D5" i="10"/>
  <c r="D4" i="10"/>
  <c r="D3" i="10"/>
  <c r="D2" i="10"/>
  <c r="D9" i="9"/>
  <c r="D8" i="9"/>
  <c r="D7" i="9"/>
  <c r="D6" i="9"/>
  <c r="D5" i="9"/>
  <c r="D4" i="9"/>
  <c r="D3" i="9"/>
  <c r="D2" i="9"/>
  <c r="D9" i="51"/>
  <c r="D8" i="51"/>
  <c r="D7" i="51"/>
  <c r="D6" i="51"/>
  <c r="D5" i="51"/>
  <c r="D4" i="51"/>
  <c r="D3" i="51"/>
  <c r="D2" i="51"/>
  <c r="D9" i="3"/>
  <c r="D8" i="3"/>
  <c r="D7" i="3"/>
  <c r="D6" i="3"/>
  <c r="D5" i="3"/>
  <c r="D4" i="3"/>
  <c r="D3" i="3"/>
  <c r="D2" i="3"/>
  <c r="D9" i="6"/>
  <c r="D8" i="6"/>
  <c r="D7" i="6"/>
  <c r="D6" i="6"/>
  <c r="D5" i="6"/>
  <c r="D4" i="6"/>
  <c r="D3" i="6"/>
  <c r="D2" i="6"/>
  <c r="D11" i="5"/>
  <c r="D10" i="5"/>
  <c r="D7" i="5"/>
  <c r="D6" i="5"/>
  <c r="D5" i="5"/>
  <c r="D4" i="5"/>
  <c r="D3" i="5"/>
  <c r="D2" i="5"/>
  <c r="D10" i="4"/>
  <c r="D8" i="4"/>
  <c r="D7" i="4"/>
  <c r="D6" i="4"/>
  <c r="D5" i="4"/>
  <c r="D4" i="4"/>
  <c r="D3" i="4"/>
  <c r="D2" i="4"/>
  <c r="D9" i="2"/>
  <c r="D8" i="2"/>
  <c r="D7" i="2"/>
  <c r="D6" i="2"/>
  <c r="D5" i="2"/>
  <c r="D4" i="2"/>
  <c r="D3" i="2"/>
  <c r="D2" i="2"/>
  <c r="D9" i="1"/>
  <c r="D8" i="1"/>
  <c r="D7" i="1"/>
  <c r="D6" i="1"/>
  <c r="D5" i="1"/>
  <c r="D4" i="1"/>
  <c r="D3" i="1"/>
  <c r="D2" i="1"/>
  <c r="B87" i="42"/>
  <c r="C9" i="8"/>
  <c r="C8" i="8"/>
  <c r="C7" i="8"/>
  <c r="C6" i="8"/>
  <c r="C5" i="8"/>
  <c r="C4" i="8"/>
  <c r="C3" i="8"/>
  <c r="C2" i="8"/>
  <c r="C9" i="10"/>
  <c r="C8" i="10"/>
  <c r="C7" i="10"/>
  <c r="C6" i="10"/>
  <c r="C5" i="10"/>
  <c r="C4" i="10"/>
  <c r="C3" i="10"/>
  <c r="C2" i="10"/>
  <c r="C9" i="9"/>
  <c r="C8" i="9"/>
  <c r="C7" i="9"/>
  <c r="C6" i="9"/>
  <c r="C5" i="9"/>
  <c r="C4" i="9"/>
  <c r="C3" i="9"/>
  <c r="C2" i="9"/>
  <c r="C9" i="51"/>
  <c r="C8" i="51"/>
  <c r="C7" i="51"/>
  <c r="C6" i="51"/>
  <c r="C5" i="51"/>
  <c r="C4" i="51"/>
  <c r="C3" i="51"/>
  <c r="C2" i="51"/>
  <c r="C9" i="3"/>
  <c r="C8" i="3"/>
  <c r="C7" i="3"/>
  <c r="C6" i="3"/>
  <c r="C5" i="3"/>
  <c r="C4" i="3"/>
  <c r="C3" i="3"/>
  <c r="C2" i="3"/>
  <c r="C9" i="6"/>
  <c r="C8" i="6"/>
  <c r="C7" i="6"/>
  <c r="C6" i="6"/>
  <c r="C5" i="6"/>
  <c r="C4" i="6"/>
  <c r="C3" i="6"/>
  <c r="C2" i="6"/>
  <c r="C10" i="5"/>
  <c r="C9" i="5"/>
  <c r="C7" i="5"/>
  <c r="C6" i="5"/>
  <c r="C5" i="5"/>
  <c r="C4" i="5"/>
  <c r="C3" i="5"/>
  <c r="C2" i="5"/>
  <c r="C10" i="4"/>
  <c r="C8" i="4"/>
  <c r="C7" i="4"/>
  <c r="C6" i="4"/>
  <c r="C5" i="4"/>
  <c r="C4" i="4"/>
  <c r="C3" i="4"/>
  <c r="C2" i="4"/>
  <c r="C9" i="2"/>
  <c r="C8" i="2"/>
  <c r="C7" i="2"/>
  <c r="C6" i="2"/>
  <c r="C5" i="2"/>
  <c r="C4" i="2"/>
  <c r="C3" i="2"/>
  <c r="C2" i="2"/>
  <c r="C9" i="1"/>
  <c r="C8" i="1"/>
  <c r="C7" i="1"/>
  <c r="C6" i="1"/>
  <c r="C5" i="1"/>
  <c r="C4" i="1"/>
  <c r="C3" i="1"/>
  <c r="C2" i="1"/>
  <c r="B87" i="43"/>
  <c r="B87" i="44"/>
  <c r="B84" i="49"/>
  <c r="B9" i="4"/>
  <c r="B8" i="4"/>
  <c r="B7" i="4"/>
  <c r="B6" i="4"/>
  <c r="B5" i="4"/>
  <c r="B4" i="4"/>
  <c r="B3" i="4"/>
  <c r="B2" i="4"/>
  <c r="B9" i="1"/>
  <c r="B8" i="1"/>
  <c r="B7" i="1"/>
  <c r="B6" i="1"/>
  <c r="B5" i="1"/>
  <c r="B4" i="1"/>
  <c r="B3" i="1"/>
  <c r="AG13" i="1"/>
  <c r="AF13" i="1"/>
  <c r="AK19" i="3"/>
  <c r="AK11" i="51"/>
  <c r="AK17" i="3"/>
  <c r="AK17" i="6"/>
  <c r="J84" i="11" s="1"/>
  <c r="AK19" i="5"/>
  <c r="AK12" i="2"/>
  <c r="J81" i="11" s="1"/>
  <c r="L2" i="13"/>
  <c r="AK16" i="3"/>
  <c r="J106" i="11" s="1"/>
  <c r="AK12" i="6"/>
  <c r="AK16" i="5"/>
  <c r="J111" i="11" s="1"/>
  <c r="AK16" i="10"/>
  <c r="AK10" i="8"/>
  <c r="AK11" i="3"/>
  <c r="L5" i="13"/>
  <c r="L3" i="13"/>
  <c r="L4" i="13"/>
  <c r="L10" i="13"/>
  <c r="L6" i="13"/>
  <c r="L7" i="13"/>
  <c r="L8" i="13"/>
  <c r="L9" i="13"/>
  <c r="L11" i="13"/>
  <c r="AK35" i="10"/>
  <c r="G7" i="20" s="1"/>
  <c r="AK37" i="10"/>
  <c r="I7" i="20" s="1"/>
  <c r="AK36" i="10"/>
  <c r="E7" i="20" s="1"/>
  <c r="B9" i="51"/>
  <c r="B8" i="51"/>
  <c r="AI33" i="8"/>
  <c r="AH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J114" i="11" s="1"/>
  <c r="B9" i="8"/>
  <c r="B8" i="8"/>
  <c r="B7" i="8"/>
  <c r="B6" i="8"/>
  <c r="B5" i="8"/>
  <c r="B4" i="8"/>
  <c r="B3" i="8"/>
  <c r="B2" i="8"/>
  <c r="D1" i="8"/>
  <c r="E1" i="8" s="1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AI1" i="8" s="1"/>
  <c r="C1" i="8"/>
  <c r="AI33" i="9"/>
  <c r="AH33" i="9"/>
  <c r="AK32" i="9"/>
  <c r="AK31" i="9"/>
  <c r="AK30" i="9"/>
  <c r="AK29" i="9"/>
  <c r="AK28" i="9"/>
  <c r="AK27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J99" i="11" s="1"/>
  <c r="AK14" i="9"/>
  <c r="AK12" i="9"/>
  <c r="B9" i="9"/>
  <c r="B8" i="9"/>
  <c r="B7" i="9"/>
  <c r="B6" i="9"/>
  <c r="B5" i="9"/>
  <c r="B4" i="9"/>
  <c r="B3" i="9"/>
  <c r="B2" i="9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C1" i="9"/>
  <c r="AI33" i="10"/>
  <c r="AH33" i="10"/>
  <c r="AK32" i="10"/>
  <c r="AK31" i="10"/>
  <c r="AK30" i="10"/>
  <c r="AK29" i="10"/>
  <c r="AK28" i="10"/>
  <c r="AK27" i="10"/>
  <c r="AK26" i="10"/>
  <c r="AK25" i="10"/>
  <c r="B9" i="10"/>
  <c r="B8" i="10"/>
  <c r="B7" i="10"/>
  <c r="B6" i="10"/>
  <c r="B5" i="10"/>
  <c r="B4" i="10"/>
  <c r="B3" i="10"/>
  <c r="B2" i="10"/>
  <c r="F1" i="10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E1" i="10"/>
  <c r="D1" i="10"/>
  <c r="C1" i="10"/>
  <c r="AI33" i="51"/>
  <c r="AH33" i="51"/>
  <c r="AK32" i="51"/>
  <c r="AK31" i="51"/>
  <c r="AK30" i="51"/>
  <c r="AK29" i="51"/>
  <c r="AK28" i="51"/>
  <c r="AK27" i="51"/>
  <c r="AK26" i="51"/>
  <c r="AK25" i="51"/>
  <c r="AK24" i="51"/>
  <c r="AK23" i="51"/>
  <c r="AK22" i="51"/>
  <c r="AK21" i="51"/>
  <c r="AK20" i="51"/>
  <c r="AK19" i="51"/>
  <c r="AK18" i="51"/>
  <c r="AK17" i="51"/>
  <c r="J116" i="11" s="1"/>
  <c r="AK16" i="51"/>
  <c r="AK15" i="51"/>
  <c r="B7" i="51"/>
  <c r="B6" i="51"/>
  <c r="B5" i="51"/>
  <c r="B4" i="51"/>
  <c r="B3" i="51"/>
  <c r="B2" i="51"/>
  <c r="C1" i="51"/>
  <c r="D1" i="51" s="1"/>
  <c r="E1" i="51" s="1"/>
  <c r="F1" i="51" s="1"/>
  <c r="G1" i="51" s="1"/>
  <c r="H1" i="51" s="1"/>
  <c r="I1" i="51" s="1"/>
  <c r="J1" i="51" s="1"/>
  <c r="K1" i="51" s="1"/>
  <c r="L1" i="51" s="1"/>
  <c r="M1" i="51" s="1"/>
  <c r="N1" i="51" s="1"/>
  <c r="O1" i="51" s="1"/>
  <c r="P1" i="51" s="1"/>
  <c r="Q1" i="51" s="1"/>
  <c r="R1" i="51" s="1"/>
  <c r="S1" i="51" s="1"/>
  <c r="T1" i="51" s="1"/>
  <c r="U1" i="51" s="1"/>
  <c r="V1" i="51" s="1"/>
  <c r="W1" i="51" s="1"/>
  <c r="X1" i="51" s="1"/>
  <c r="Y1" i="51" s="1"/>
  <c r="Z1" i="51" s="1"/>
  <c r="AA1" i="51" s="1"/>
  <c r="AB1" i="51" s="1"/>
  <c r="AC1" i="51" s="1"/>
  <c r="AD1" i="51" s="1"/>
  <c r="AE1" i="51" s="1"/>
  <c r="AF1" i="51" s="1"/>
  <c r="AG1" i="51" s="1"/>
  <c r="AH1" i="51" s="1"/>
  <c r="AI1" i="51" s="1"/>
  <c r="AI33" i="3"/>
  <c r="AH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B9" i="3"/>
  <c r="B8" i="3"/>
  <c r="B7" i="3"/>
  <c r="B6" i="3"/>
  <c r="B5" i="3"/>
  <c r="B4" i="3"/>
  <c r="B3" i="3"/>
  <c r="B2" i="3"/>
  <c r="F1" i="3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E1" i="3"/>
  <c r="D1" i="3"/>
  <c r="C1" i="3"/>
  <c r="AI33" i="6"/>
  <c r="AH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J104" i="11" s="1"/>
  <c r="AK19" i="6"/>
  <c r="J122" i="11" s="1"/>
  <c r="AK14" i="6"/>
  <c r="J120" i="11" s="1"/>
  <c r="B9" i="6"/>
  <c r="B8" i="6"/>
  <c r="B7" i="6"/>
  <c r="B6" i="6"/>
  <c r="B5" i="6"/>
  <c r="B4" i="6"/>
  <c r="B3" i="6"/>
  <c r="B2" i="6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AG1" i="6" s="1"/>
  <c r="AH1" i="6" s="1"/>
  <c r="AI1" i="6" s="1"/>
  <c r="C1" i="6"/>
  <c r="AI32" i="5"/>
  <c r="AH32" i="5"/>
  <c r="AK31" i="5"/>
  <c r="AK30" i="5"/>
  <c r="AK29" i="5"/>
  <c r="AK28" i="5"/>
  <c r="AK27" i="5"/>
  <c r="AK26" i="5"/>
  <c r="AK25" i="5"/>
  <c r="AK24" i="5"/>
  <c r="AK23" i="5"/>
  <c r="AK22" i="5"/>
  <c r="AK21" i="5"/>
  <c r="B9" i="5"/>
  <c r="B8" i="5"/>
  <c r="B7" i="5"/>
  <c r="B6" i="5"/>
  <c r="B5" i="5"/>
  <c r="B4" i="5"/>
  <c r="B3" i="5"/>
  <c r="B2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G1" i="5" s="1"/>
  <c r="AH1" i="5" s="1"/>
  <c r="AI1" i="5" s="1"/>
  <c r="AI33" i="4"/>
  <c r="AH33" i="4"/>
  <c r="AK32" i="4"/>
  <c r="AK31" i="4"/>
  <c r="AK30" i="4"/>
  <c r="AK29" i="4"/>
  <c r="AK28" i="4"/>
  <c r="AK27" i="4"/>
  <c r="AK26" i="4"/>
  <c r="AK25" i="4"/>
  <c r="AK24" i="4"/>
  <c r="AK23" i="4"/>
  <c r="C1" i="4"/>
  <c r="D1" i="4" s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I33" i="2"/>
  <c r="AH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J110" i="11" s="1"/>
  <c r="B9" i="2"/>
  <c r="B8" i="2"/>
  <c r="B7" i="2"/>
  <c r="B6" i="2"/>
  <c r="B5" i="2"/>
  <c r="B4" i="2"/>
  <c r="B3" i="2"/>
  <c r="B2" i="2"/>
  <c r="F1" i="2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E1" i="2"/>
  <c r="D1" i="2"/>
  <c r="C1" i="2"/>
  <c r="AI33" i="1"/>
  <c r="AH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J91" i="11" s="1"/>
  <c r="AK14" i="1"/>
  <c r="J13" i="11" s="1"/>
  <c r="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C1" i="1"/>
  <c r="W33" i="6" l="1"/>
  <c r="AK11" i="2"/>
  <c r="J77" i="11" s="1"/>
  <c r="Y32" i="5"/>
  <c r="Y33" i="51"/>
  <c r="AK17" i="10"/>
  <c r="J4" i="11" s="1"/>
  <c r="W33" i="2"/>
  <c r="W32" i="5"/>
  <c r="W33" i="9"/>
  <c r="W33" i="3"/>
  <c r="J57" i="11"/>
  <c r="T33" i="3"/>
  <c r="T33" i="51"/>
  <c r="AK12" i="8"/>
  <c r="J108" i="11" s="1"/>
  <c r="AK13" i="6"/>
  <c r="J107" i="11" s="1"/>
  <c r="AK13" i="8"/>
  <c r="J80" i="11" s="1"/>
  <c r="AK12" i="3"/>
  <c r="J41" i="11" s="1"/>
  <c r="AK10" i="2"/>
  <c r="J31" i="11" s="1"/>
  <c r="AK14" i="4"/>
  <c r="J62" i="11" s="1"/>
  <c r="AK11" i="6"/>
  <c r="J93" i="11" s="1"/>
  <c r="AK13" i="51"/>
  <c r="AK14" i="51"/>
  <c r="AK13" i="5"/>
  <c r="J68" i="11" s="1"/>
  <c r="AK13" i="10"/>
  <c r="AK12" i="5"/>
  <c r="J48" i="11" s="1"/>
  <c r="AK11" i="4"/>
  <c r="J19" i="11" s="1"/>
  <c r="AK12" i="4"/>
  <c r="AK10" i="4"/>
  <c r="J25" i="11" s="1"/>
  <c r="R33" i="1"/>
  <c r="AG33" i="8"/>
  <c r="AG33" i="4"/>
  <c r="AG32" i="5"/>
  <c r="AG33" i="6"/>
  <c r="AG33" i="51"/>
  <c r="AG33" i="9"/>
  <c r="AK13" i="1"/>
  <c r="J66" i="11" s="1"/>
  <c r="AK14" i="8"/>
  <c r="AK20" i="3"/>
  <c r="AF33" i="2"/>
  <c r="AF33" i="4"/>
  <c r="AF33" i="3"/>
  <c r="AF33" i="51"/>
  <c r="AF33" i="8"/>
  <c r="AF32" i="5"/>
  <c r="AF33" i="9"/>
  <c r="AK18" i="6"/>
  <c r="J97" i="11"/>
  <c r="AK24" i="10"/>
  <c r="J83" i="11" s="1"/>
  <c r="AE33" i="2"/>
  <c r="AE32" i="5"/>
  <c r="AE33" i="6"/>
  <c r="AE33" i="3"/>
  <c r="AE33" i="51"/>
  <c r="AE33" i="9"/>
  <c r="AK20" i="5"/>
  <c r="AK23" i="10"/>
  <c r="J102" i="11" s="1"/>
  <c r="AK18" i="5"/>
  <c r="J115" i="11" s="1"/>
  <c r="AD33" i="3"/>
  <c r="AD33" i="4"/>
  <c r="AD32" i="5"/>
  <c r="AD33" i="6"/>
  <c r="AD33" i="9"/>
  <c r="AD33" i="8"/>
  <c r="AD33" i="2"/>
  <c r="AC33" i="4"/>
  <c r="AK16" i="6"/>
  <c r="J94" i="11" s="1"/>
  <c r="AB33" i="3"/>
  <c r="AB33" i="9"/>
  <c r="AB32" i="5"/>
  <c r="AB33" i="8"/>
  <c r="AB33" i="51"/>
  <c r="AB33" i="2"/>
  <c r="AK18" i="3"/>
  <c r="AB33" i="4"/>
  <c r="AB33" i="6"/>
  <c r="AK22" i="10"/>
  <c r="J103" i="11" s="1"/>
  <c r="AA33" i="4"/>
  <c r="AA33" i="6"/>
  <c r="AA33" i="3"/>
  <c r="AA33" i="2"/>
  <c r="AA32" i="5"/>
  <c r="AA33" i="51"/>
  <c r="AA33" i="9"/>
  <c r="AA33" i="8"/>
  <c r="Z32" i="5"/>
  <c r="Z33" i="6"/>
  <c r="Z33" i="3"/>
  <c r="Z33" i="9"/>
  <c r="Z33" i="8"/>
  <c r="Y33" i="9"/>
  <c r="Y33" i="8"/>
  <c r="Y33" i="6"/>
  <c r="Y33" i="4"/>
  <c r="X33" i="2"/>
  <c r="X33" i="4"/>
  <c r="X32" i="5"/>
  <c r="X33" i="3"/>
  <c r="X33" i="51"/>
  <c r="X33" i="9"/>
  <c r="AK15" i="3"/>
  <c r="J119" i="11" s="1"/>
  <c r="V33" i="4"/>
  <c r="V33" i="2"/>
  <c r="V32" i="5"/>
  <c r="V33" i="6"/>
  <c r="V33" i="51"/>
  <c r="V33" i="9"/>
  <c r="V33" i="8"/>
  <c r="AK17" i="5"/>
  <c r="J98" i="11" s="1"/>
  <c r="AK21" i="10"/>
  <c r="J85" i="11" s="1"/>
  <c r="S33" i="2"/>
  <c r="S33" i="4"/>
  <c r="S32" i="5"/>
  <c r="S33" i="6"/>
  <c r="S33" i="9"/>
  <c r="AK10" i="51"/>
  <c r="J86" i="11" s="1"/>
  <c r="S33" i="8"/>
  <c r="S33" i="3"/>
  <c r="R32" i="5"/>
  <c r="R33" i="6"/>
  <c r="R33" i="51"/>
  <c r="R33" i="10"/>
  <c r="R33" i="9"/>
  <c r="R33" i="8"/>
  <c r="K33" i="8"/>
  <c r="Q33" i="8"/>
  <c r="Q33" i="4"/>
  <c r="Q33" i="6"/>
  <c r="Q33" i="51"/>
  <c r="Q32" i="5"/>
  <c r="Q33" i="9"/>
  <c r="AK13" i="3"/>
  <c r="AK19" i="10"/>
  <c r="J95" i="11" s="1"/>
  <c r="P33" i="2"/>
  <c r="P33" i="4"/>
  <c r="P33" i="51"/>
  <c r="AK14" i="3"/>
  <c r="P33" i="9"/>
  <c r="P33" i="3"/>
  <c r="AK11" i="8"/>
  <c r="J75" i="11" s="1"/>
  <c r="AK20" i="10"/>
  <c r="AK11" i="9"/>
  <c r="AK14" i="5"/>
  <c r="O33" i="2"/>
  <c r="O33" i="6"/>
  <c r="O33" i="3"/>
  <c r="AK15" i="5"/>
  <c r="O32" i="5"/>
  <c r="O33" i="51"/>
  <c r="N32" i="5"/>
  <c r="N33" i="9"/>
  <c r="N33" i="6"/>
  <c r="N33" i="2"/>
  <c r="N33" i="4"/>
  <c r="L33" i="3"/>
  <c r="L33" i="51"/>
  <c r="AK10" i="6"/>
  <c r="AK14" i="10"/>
  <c r="K32" i="5"/>
  <c r="K33" i="3"/>
  <c r="K33" i="6"/>
  <c r="K33" i="2"/>
  <c r="K33" i="51"/>
  <c r="K33" i="9"/>
  <c r="K33" i="10"/>
  <c r="AK15" i="10"/>
  <c r="J89" i="11" s="1"/>
  <c r="J33" i="8"/>
  <c r="J33" i="9"/>
  <c r="J32" i="5"/>
  <c r="J33" i="6"/>
  <c r="J33" i="10"/>
  <c r="AK11" i="5"/>
  <c r="J29" i="11" s="1"/>
  <c r="I33" i="51"/>
  <c r="H33" i="4"/>
  <c r="H33" i="51"/>
  <c r="H33" i="9"/>
  <c r="G33" i="2"/>
  <c r="G33" i="6"/>
  <c r="G33" i="3"/>
  <c r="G33" i="51"/>
  <c r="G32" i="5"/>
  <c r="AK10" i="3"/>
  <c r="J45" i="11" s="1"/>
  <c r="F32" i="5"/>
  <c r="F33" i="6"/>
  <c r="F33" i="2"/>
  <c r="AK10" i="5"/>
  <c r="AK7" i="10"/>
  <c r="AK6" i="51"/>
  <c r="J42" i="11" s="1"/>
  <c r="AK6" i="8"/>
  <c r="J11" i="11" s="1"/>
  <c r="AK9" i="51"/>
  <c r="AK9" i="3"/>
  <c r="J96" i="11" s="1"/>
  <c r="AK5" i="4"/>
  <c r="J71" i="11" s="1"/>
  <c r="AK5" i="8"/>
  <c r="J59" i="11" s="1"/>
  <c r="AK3" i="5"/>
  <c r="AK4" i="8"/>
  <c r="J47" i="11" s="1"/>
  <c r="AK4" i="5"/>
  <c r="J52" i="11" s="1"/>
  <c r="AK4" i="3"/>
  <c r="J35" i="11" s="1"/>
  <c r="AK4" i="2"/>
  <c r="AK4" i="4"/>
  <c r="J12" i="11" s="1"/>
  <c r="AK6" i="2"/>
  <c r="J38" i="11" s="1"/>
  <c r="AK6" i="5"/>
  <c r="J63" i="11" s="1"/>
  <c r="AK3" i="9"/>
  <c r="AK7" i="51"/>
  <c r="AK7" i="5"/>
  <c r="AK3" i="2"/>
  <c r="AK7" i="2"/>
  <c r="J92" i="11" s="1"/>
  <c r="AK7" i="4"/>
  <c r="J123" i="11" s="1"/>
  <c r="AK8" i="4"/>
  <c r="AK3" i="6"/>
  <c r="AK8" i="5"/>
  <c r="AK4" i="51"/>
  <c r="J72" i="11" s="1"/>
  <c r="AK3" i="4"/>
  <c r="J10" i="11" s="1"/>
  <c r="AK8" i="2"/>
  <c r="W33" i="8"/>
  <c r="AE33" i="8"/>
  <c r="AK2" i="4"/>
  <c r="J39" i="11" s="1"/>
  <c r="B33" i="6"/>
  <c r="B33" i="8"/>
  <c r="B32" i="5"/>
  <c r="N33" i="8"/>
  <c r="O33" i="8"/>
  <c r="AK9" i="8"/>
  <c r="J76" i="11" s="1"/>
  <c r="F33" i="8"/>
  <c r="G33" i="8"/>
  <c r="T33" i="8"/>
  <c r="AK8" i="8"/>
  <c r="D33" i="8"/>
  <c r="L33" i="8"/>
  <c r="P33" i="8"/>
  <c r="X33" i="8"/>
  <c r="C33" i="8"/>
  <c r="AK7" i="8"/>
  <c r="J87" i="11" s="1"/>
  <c r="H33" i="8"/>
  <c r="I33" i="8"/>
  <c r="U33" i="8"/>
  <c r="AC33" i="8"/>
  <c r="AK3" i="8"/>
  <c r="J79" i="11" s="1"/>
  <c r="E33" i="8"/>
  <c r="M33" i="8"/>
  <c r="B33" i="9"/>
  <c r="O33" i="9"/>
  <c r="AK9" i="9"/>
  <c r="J105" i="11" s="1"/>
  <c r="AK8" i="9"/>
  <c r="J40" i="11" s="1"/>
  <c r="C33" i="9"/>
  <c r="D33" i="9"/>
  <c r="L33" i="9"/>
  <c r="T33" i="9"/>
  <c r="AK7" i="9"/>
  <c r="J37" i="11" s="1"/>
  <c r="AK6" i="9"/>
  <c r="J54" i="11" s="1"/>
  <c r="F33" i="9"/>
  <c r="AK5" i="9"/>
  <c r="J9" i="11" s="1"/>
  <c r="AK4" i="9"/>
  <c r="J88" i="11" s="1"/>
  <c r="G33" i="9"/>
  <c r="I33" i="9"/>
  <c r="U33" i="9"/>
  <c r="AC33" i="9"/>
  <c r="E33" i="9"/>
  <c r="M33" i="9"/>
  <c r="Q33" i="10"/>
  <c r="AK9" i="10"/>
  <c r="H33" i="10"/>
  <c r="AK8" i="10"/>
  <c r="C33" i="10"/>
  <c r="AK6" i="10"/>
  <c r="J49" i="11" s="1"/>
  <c r="I33" i="10"/>
  <c r="B33" i="10"/>
  <c r="AK5" i="10"/>
  <c r="J7" i="11" s="1"/>
  <c r="D33" i="10"/>
  <c r="L33" i="10"/>
  <c r="V33" i="10"/>
  <c r="AD33" i="10"/>
  <c r="Z33" i="10"/>
  <c r="N33" i="10"/>
  <c r="AK12" i="10"/>
  <c r="E33" i="10"/>
  <c r="M33" i="10"/>
  <c r="U33" i="10"/>
  <c r="F33" i="10"/>
  <c r="AK3" i="10"/>
  <c r="AK4" i="10"/>
  <c r="J8" i="11" s="1"/>
  <c r="G33" i="10"/>
  <c r="AC33" i="10"/>
  <c r="AK11" i="10"/>
  <c r="J60" i="11" s="1"/>
  <c r="Y33" i="10"/>
  <c r="AG33" i="10"/>
  <c r="T33" i="10"/>
  <c r="AB33" i="10"/>
  <c r="O33" i="10"/>
  <c r="W33" i="10"/>
  <c r="AE33" i="10"/>
  <c r="P33" i="10"/>
  <c r="X33" i="10"/>
  <c r="AF33" i="10"/>
  <c r="AK10" i="10"/>
  <c r="S33" i="10"/>
  <c r="AA33" i="10"/>
  <c r="AD33" i="51"/>
  <c r="W33" i="51"/>
  <c r="Z33" i="51"/>
  <c r="AK8" i="51"/>
  <c r="S33" i="51"/>
  <c r="B33" i="51"/>
  <c r="J33" i="51"/>
  <c r="N33" i="51"/>
  <c r="F33" i="51"/>
  <c r="C33" i="51"/>
  <c r="D33" i="51"/>
  <c r="AK5" i="51"/>
  <c r="J20" i="11" s="1"/>
  <c r="AK3" i="51"/>
  <c r="J21" i="11" s="1"/>
  <c r="AK2" i="51"/>
  <c r="J44" i="11" s="1"/>
  <c r="E33" i="51"/>
  <c r="M33" i="51"/>
  <c r="U33" i="51"/>
  <c r="AC33" i="51"/>
  <c r="B33" i="3"/>
  <c r="J33" i="3"/>
  <c r="N33" i="3"/>
  <c r="V33" i="3"/>
  <c r="R33" i="3"/>
  <c r="AK8" i="3"/>
  <c r="J6" i="11" s="1"/>
  <c r="Q33" i="3"/>
  <c r="Y33" i="3"/>
  <c r="AG33" i="3"/>
  <c r="C33" i="3"/>
  <c r="D33" i="3"/>
  <c r="AK7" i="3"/>
  <c r="J113" i="11" s="1"/>
  <c r="AK6" i="3"/>
  <c r="J32" i="11" s="1"/>
  <c r="AK5" i="3"/>
  <c r="J55" i="11" s="1"/>
  <c r="F33" i="3"/>
  <c r="AK3" i="3"/>
  <c r="H33" i="3"/>
  <c r="I33" i="3"/>
  <c r="U33" i="3"/>
  <c r="AC33" i="3"/>
  <c r="E33" i="3"/>
  <c r="M33" i="3"/>
  <c r="L33" i="6"/>
  <c r="T33" i="6"/>
  <c r="AK9" i="6"/>
  <c r="J100" i="11" s="1"/>
  <c r="AK8" i="6"/>
  <c r="D33" i="6"/>
  <c r="AK7" i="6"/>
  <c r="J70" i="11" s="1"/>
  <c r="C33" i="6"/>
  <c r="AK6" i="6"/>
  <c r="J64" i="11" s="1"/>
  <c r="AK5" i="6"/>
  <c r="J101" i="11" s="1"/>
  <c r="AK4" i="6"/>
  <c r="J14" i="11" s="1"/>
  <c r="P33" i="6"/>
  <c r="X33" i="6"/>
  <c r="H33" i="6"/>
  <c r="AF33" i="6"/>
  <c r="I33" i="6"/>
  <c r="U33" i="6"/>
  <c r="AC33" i="6"/>
  <c r="E33" i="6"/>
  <c r="M33" i="6"/>
  <c r="L32" i="5"/>
  <c r="P32" i="5"/>
  <c r="H32" i="5"/>
  <c r="T32" i="5"/>
  <c r="AK9" i="5"/>
  <c r="J112" i="11" s="1"/>
  <c r="D32" i="5"/>
  <c r="C32" i="5"/>
  <c r="AK5" i="5"/>
  <c r="J36" i="11" s="1"/>
  <c r="I32" i="5"/>
  <c r="U32" i="5"/>
  <c r="AC32" i="5"/>
  <c r="E32" i="5"/>
  <c r="M32" i="5"/>
  <c r="U33" i="4"/>
  <c r="AK9" i="4"/>
  <c r="M33" i="4"/>
  <c r="T33" i="4"/>
  <c r="L33" i="4"/>
  <c r="AK6" i="4"/>
  <c r="J5" i="11" s="1"/>
  <c r="Z33" i="4"/>
  <c r="R33" i="4"/>
  <c r="I33" i="4"/>
  <c r="B33" i="4"/>
  <c r="J33" i="4"/>
  <c r="C33" i="4"/>
  <c r="K33" i="4"/>
  <c r="O33" i="4"/>
  <c r="W33" i="4"/>
  <c r="AE33" i="4"/>
  <c r="D33" i="4"/>
  <c r="E33" i="4"/>
  <c r="G33" i="4"/>
  <c r="T33" i="2"/>
  <c r="AK9" i="2"/>
  <c r="J74" i="11" s="1"/>
  <c r="D33" i="2"/>
  <c r="L33" i="2"/>
  <c r="C33" i="2"/>
  <c r="Q33" i="2"/>
  <c r="Y33" i="2"/>
  <c r="AG33" i="2"/>
  <c r="R33" i="2"/>
  <c r="Z33" i="2"/>
  <c r="AK5" i="2"/>
  <c r="J33" i="11" s="1"/>
  <c r="B33" i="2"/>
  <c r="J33" i="2"/>
  <c r="H33" i="2"/>
  <c r="I33" i="2"/>
  <c r="U33" i="2"/>
  <c r="AC33" i="2"/>
  <c r="E33" i="2"/>
  <c r="M33" i="2"/>
  <c r="AG33" i="1"/>
  <c r="AK2" i="8"/>
  <c r="J2" i="11" s="1"/>
  <c r="AK2" i="9"/>
  <c r="J3" i="11" s="1"/>
  <c r="AK2" i="10"/>
  <c r="J28" i="11" s="1"/>
  <c r="AK2" i="3"/>
  <c r="J23" i="11" s="1"/>
  <c r="AK2" i="6"/>
  <c r="J30" i="11" s="1"/>
  <c r="AK2" i="5"/>
  <c r="J22" i="11" s="1"/>
  <c r="F33" i="4"/>
  <c r="AK2" i="2"/>
  <c r="J82" i="11" s="1"/>
  <c r="AA33" i="1"/>
  <c r="Q33" i="1"/>
  <c r="AF33" i="1"/>
  <c r="AE33" i="1"/>
  <c r="AK11" i="1"/>
  <c r="AD33" i="1"/>
  <c r="AK12" i="1"/>
  <c r="AC33" i="1"/>
  <c r="AB33" i="1"/>
  <c r="Z33" i="1"/>
  <c r="Y33" i="1"/>
  <c r="X33" i="1"/>
  <c r="W33" i="1"/>
  <c r="V33" i="1"/>
  <c r="U33" i="1"/>
  <c r="AK10" i="1"/>
  <c r="T33" i="1"/>
  <c r="S33" i="1"/>
  <c r="P33" i="1"/>
  <c r="O33" i="1"/>
  <c r="N33" i="1"/>
  <c r="M33" i="1"/>
  <c r="L33" i="1"/>
  <c r="K33" i="1"/>
  <c r="J33" i="1"/>
  <c r="I33" i="1"/>
  <c r="G33" i="1"/>
  <c r="H33" i="1"/>
  <c r="F33" i="1"/>
  <c r="E33" i="1"/>
  <c r="D33" i="1"/>
  <c r="AK8" i="1"/>
  <c r="J26" i="11" s="1"/>
  <c r="AK6" i="1"/>
  <c r="J27" i="11" s="1"/>
  <c r="AK5" i="1"/>
  <c r="J34" i="11" s="1"/>
  <c r="AK7" i="1"/>
  <c r="J51" i="11" s="1"/>
  <c r="AK9" i="1"/>
  <c r="J58" i="11" s="1"/>
  <c r="C33" i="1"/>
  <c r="AK4" i="1"/>
  <c r="J43" i="11" s="1"/>
  <c r="AK3" i="1"/>
  <c r="J24" i="11" s="1"/>
  <c r="AK2" i="1"/>
  <c r="J50" i="11" s="1"/>
  <c r="B33" i="1"/>
  <c r="J65" i="11" l="1"/>
  <c r="J69" i="11"/>
  <c r="J67" i="11"/>
  <c r="J73" i="11"/>
  <c r="J46" i="11"/>
  <c r="C16" i="11"/>
  <c r="J90" i="11"/>
  <c r="G41" i="20"/>
  <c r="J15" i="11"/>
  <c r="G34" i="20"/>
  <c r="J78" i="11"/>
  <c r="G39" i="20"/>
  <c r="J61" i="11"/>
  <c r="J53" i="11"/>
  <c r="G36" i="20"/>
  <c r="J16" i="11"/>
  <c r="G35" i="20"/>
  <c r="J17" i="11"/>
  <c r="G33" i="20"/>
  <c r="J18" i="11"/>
  <c r="G37" i="20"/>
  <c r="G38" i="20"/>
  <c r="G40" i="20"/>
  <c r="G32" i="20"/>
  <c r="AK33" i="4"/>
  <c r="D2" i="11" s="1"/>
  <c r="AK33" i="8"/>
  <c r="AK33" i="9"/>
  <c r="AK33" i="10"/>
  <c r="G27" i="20" s="1"/>
  <c r="AK33" i="51"/>
  <c r="AK33" i="3"/>
  <c r="E27" i="20" s="1"/>
  <c r="AK33" i="6"/>
  <c r="AK32" i="5"/>
  <c r="AK33" i="2"/>
  <c r="AK33" i="1"/>
  <c r="J126" i="11" l="1"/>
  <c r="E13" i="20"/>
  <c r="E19" i="20"/>
  <c r="E25" i="20" l="1"/>
  <c r="E21" i="20"/>
  <c r="D7" i="11"/>
  <c r="D4" i="11"/>
  <c r="G25" i="20"/>
  <c r="D10" i="11"/>
  <c r="E15" i="20" l="1"/>
  <c r="E9" i="20"/>
  <c r="D8" i="11"/>
  <c r="D5" i="11"/>
  <c r="D9" i="11"/>
  <c r="G13" i="20"/>
  <c r="E17" i="20" l="1"/>
  <c r="G17" i="20"/>
  <c r="D6" i="11"/>
  <c r="G9" i="20"/>
  <c r="G19" i="20"/>
  <c r="D3" i="11"/>
  <c r="D11" i="11"/>
  <c r="G21" i="20"/>
  <c r="D16" i="11" l="1"/>
  <c r="G15" i="20"/>
</calcChain>
</file>

<file path=xl/sharedStrings.xml><?xml version="1.0" encoding="utf-8"?>
<sst xmlns="http://schemas.openxmlformats.org/spreadsheetml/2006/main" count="3509" uniqueCount="366">
  <si>
    <t>Bradels</t>
  </si>
  <si>
    <t>Googah</t>
  </si>
  <si>
    <t>Powelly</t>
  </si>
  <si>
    <t>Muff</t>
  </si>
  <si>
    <t>Mahns</t>
  </si>
  <si>
    <t>Flea</t>
  </si>
  <si>
    <t>Scotty</t>
  </si>
  <si>
    <t>CJ</t>
  </si>
  <si>
    <t>Player In</t>
  </si>
  <si>
    <t>Player Out</t>
  </si>
  <si>
    <t>Amount</t>
  </si>
  <si>
    <t>Total</t>
  </si>
  <si>
    <t>Smails</t>
  </si>
  <si>
    <t>Captain</t>
  </si>
  <si>
    <t>Trades</t>
  </si>
  <si>
    <t>Date</t>
  </si>
  <si>
    <t>Score</t>
  </si>
  <si>
    <t xml:space="preserve">Captain </t>
  </si>
  <si>
    <t>Position</t>
  </si>
  <si>
    <t>Name</t>
  </si>
  <si>
    <t>This Week</t>
  </si>
  <si>
    <t>Rnd</t>
  </si>
  <si>
    <t>Weekly Total</t>
  </si>
  <si>
    <t>Skins</t>
  </si>
  <si>
    <t>Draft</t>
  </si>
  <si>
    <t>Player</t>
  </si>
  <si>
    <t>CJ/Bradels</t>
  </si>
  <si>
    <t>Round 2 picks</t>
  </si>
  <si>
    <t xml:space="preserve">Slab of beer or equivalent </t>
  </si>
  <si>
    <t>High Score</t>
  </si>
  <si>
    <t>Justin Thomas</t>
  </si>
  <si>
    <t>Matchplay</t>
  </si>
  <si>
    <t>Dinner with Partners</t>
  </si>
  <si>
    <t>Combined Scores</t>
  </si>
  <si>
    <t>Powelly/Mahns</t>
  </si>
  <si>
    <t>$50 Spirits</t>
  </si>
  <si>
    <t>Average</t>
  </si>
  <si>
    <t>1st</t>
  </si>
  <si>
    <t>2nd</t>
  </si>
  <si>
    <t>Muff v Smails</t>
  </si>
  <si>
    <t>Mahns v Smails</t>
  </si>
  <si>
    <t>Powelly/Mahns v CJ/Bradels</t>
  </si>
  <si>
    <t>$50 Spirits each</t>
  </si>
  <si>
    <t>Picks 1,2 &amp;3 Majors+Players Scores</t>
  </si>
  <si>
    <t>Smails/Muff v Bradels/Powelly</t>
  </si>
  <si>
    <t>Powelly v Mahns</t>
  </si>
  <si>
    <t>Round</t>
  </si>
  <si>
    <t>Captains</t>
  </si>
  <si>
    <t>Bet Type</t>
  </si>
  <si>
    <t>Current Scores</t>
  </si>
  <si>
    <t>Winner receives</t>
  </si>
  <si>
    <t>NAFGA</t>
  </si>
  <si>
    <t>Last Week</t>
  </si>
  <si>
    <t xml:space="preserve">Last Week </t>
  </si>
  <si>
    <t>Hymie</t>
  </si>
  <si>
    <t>8th</t>
  </si>
  <si>
    <t>Will Zalitoris</t>
  </si>
  <si>
    <t>Total Score</t>
  </si>
  <si>
    <t>Hymie/Muff v Smails/Bradels</t>
  </si>
  <si>
    <t>$100 Quaddie (Share winnings)</t>
  </si>
  <si>
    <t>$50 Quaddie (Share winnings)</t>
  </si>
  <si>
    <t>Hymie v Flea</t>
  </si>
  <si>
    <t>Picks 1&amp;2 combined High Score</t>
  </si>
  <si>
    <t>Hymie v Muff</t>
  </si>
  <si>
    <t>Sleeve of balls</t>
  </si>
  <si>
    <t>Aggregate Fantasy Golf/Golf Tip comp</t>
  </si>
  <si>
    <t>Smails/Muff</t>
  </si>
  <si>
    <t>Bradels/Powelly</t>
  </si>
  <si>
    <t>Hymie/Muff</t>
  </si>
  <si>
    <t>Smails/Bradels</t>
  </si>
  <si>
    <t>Muff v Smails v Hymie</t>
  </si>
  <si>
    <t>7th</t>
  </si>
  <si>
    <t>Flea vs Bradels</t>
  </si>
  <si>
    <t>Powelly v Smails</t>
  </si>
  <si>
    <t>Picks 1&amp;2 Scores combined</t>
  </si>
  <si>
    <t>$100 Quaddie $70/$30</t>
  </si>
  <si>
    <t>5th</t>
  </si>
  <si>
    <t>6th</t>
  </si>
  <si>
    <t>3rd</t>
  </si>
  <si>
    <t>4th</t>
  </si>
  <si>
    <t>Round 1</t>
  </si>
  <si>
    <t>Joker Score</t>
  </si>
  <si>
    <t>Austin Eckroat</t>
  </si>
  <si>
    <t>Scheffler Scottie</t>
  </si>
  <si>
    <t>McIlroy Rory</t>
  </si>
  <si>
    <t>Homa Max</t>
  </si>
  <si>
    <t>Hovland Victor</t>
  </si>
  <si>
    <t>Schauffle Xander</t>
  </si>
  <si>
    <t>Cantlay Patrick</t>
  </si>
  <si>
    <t>Spieth Jordan</t>
  </si>
  <si>
    <t>Im Sunjae</t>
  </si>
  <si>
    <t>Thomas Justin</t>
  </si>
  <si>
    <t>Theegala Sahith</t>
  </si>
  <si>
    <t>Aberg Ludvig</t>
  </si>
  <si>
    <t>Zalitoris Will</t>
  </si>
  <si>
    <t>McCarthy Denny</t>
  </si>
  <si>
    <t>Finau Tony</t>
  </si>
  <si>
    <t>Burns Sam</t>
  </si>
  <si>
    <t>Fleetwood Tommy</t>
  </si>
  <si>
    <t>Bradley Keegan</t>
  </si>
  <si>
    <t>Fitzpatrick Matt</t>
  </si>
  <si>
    <t>Day Jason</t>
  </si>
  <si>
    <t>English Harris</t>
  </si>
  <si>
    <t>Straka Sepp</t>
  </si>
  <si>
    <t>Davis Cam</t>
  </si>
  <si>
    <t>An Ben</t>
  </si>
  <si>
    <t>Kim Si Woo</t>
  </si>
  <si>
    <t>Lee Min Woo</t>
  </si>
  <si>
    <t>Scott Adam</t>
  </si>
  <si>
    <t>Conners Corey</t>
  </si>
  <si>
    <t>Kirk Chris</t>
  </si>
  <si>
    <t>Henley Russell</t>
  </si>
  <si>
    <t>Hossler Beau</t>
  </si>
  <si>
    <t>Horschel Billy</t>
  </si>
  <si>
    <t>Hadwin Adam</t>
  </si>
  <si>
    <t>Eckroat Austin</t>
  </si>
  <si>
    <t>Van Rooyen Eric</t>
  </si>
  <si>
    <t>Cole Eric</t>
  </si>
  <si>
    <t>Hoge Tom</t>
  </si>
  <si>
    <t>Matsuyama Hideki</t>
  </si>
  <si>
    <t>Rose Justin</t>
  </si>
  <si>
    <t>Moore Taylor</t>
  </si>
  <si>
    <t>Lowry Shane</t>
  </si>
  <si>
    <t>Mitchell Keith</t>
  </si>
  <si>
    <t>Hughes Mackenzie</t>
  </si>
  <si>
    <t>McNealy Maverick</t>
  </si>
  <si>
    <t>Rai Aaron</t>
  </si>
  <si>
    <t>Noren Alex</t>
  </si>
  <si>
    <t>Griffen Ben</t>
  </si>
  <si>
    <t>Kim Tom</t>
  </si>
  <si>
    <t>Fowler Ricky</t>
  </si>
  <si>
    <t>Poston J.T</t>
  </si>
  <si>
    <t>$100 quaddie (Share winnings)</t>
  </si>
  <si>
    <t>Hymie v Smails</t>
  </si>
  <si>
    <t>12 Balls</t>
  </si>
  <si>
    <t>Harman Brian</t>
  </si>
  <si>
    <t>Bezuidenhout Christiaan</t>
  </si>
  <si>
    <t>Dunlap Nick</t>
  </si>
  <si>
    <t>Yu Kevin</t>
  </si>
  <si>
    <t>Detry Thomas</t>
  </si>
  <si>
    <t>Hubbard Mark</t>
  </si>
  <si>
    <t>Knapp Jake</t>
  </si>
  <si>
    <t>Pavon Matthieu</t>
  </si>
  <si>
    <t>Jaeger Stefan</t>
  </si>
  <si>
    <t>Lower Justin</t>
  </si>
  <si>
    <t>Pendrith Taylor</t>
  </si>
  <si>
    <t>MacIntyre Bob</t>
  </si>
  <si>
    <t>Dahmen Joel</t>
  </si>
  <si>
    <t>Thompson Davis</t>
  </si>
  <si>
    <t>Lawrence Thriston</t>
  </si>
  <si>
    <t>Greyserman Max</t>
  </si>
  <si>
    <t>$100 Quaddie (share winnings)</t>
  </si>
  <si>
    <t>CJ v Smails</t>
  </si>
  <si>
    <t>Fishburn Patrick</t>
  </si>
  <si>
    <t>Morikawa Colin</t>
  </si>
  <si>
    <t>Young Cameron</t>
  </si>
  <si>
    <t>Echavarria Nico</t>
  </si>
  <si>
    <t>Clarke Wyndham</t>
  </si>
  <si>
    <t>Bhatia Akshay</t>
  </si>
  <si>
    <t>Hojgaard Rasmus</t>
  </si>
  <si>
    <t>Rodgers Patrick</t>
  </si>
  <si>
    <t>Hojgaard Nicolai</t>
  </si>
  <si>
    <t>Berger Daniel</t>
  </si>
  <si>
    <t>Ashkay Bhatia</t>
  </si>
  <si>
    <t>Sam Burns</t>
  </si>
  <si>
    <t>Shane Lowry</t>
  </si>
  <si>
    <t>Tony Finau</t>
  </si>
  <si>
    <t>Cameron Young</t>
  </si>
  <si>
    <t>Keegan Bradley</t>
  </si>
  <si>
    <t>Victor Hovland</t>
  </si>
  <si>
    <t>Bottle of Grey Goose or equivillant</t>
  </si>
  <si>
    <t>Thorbjornsen Michael</t>
  </si>
  <si>
    <t>Svennson Jasper</t>
  </si>
  <si>
    <t>Taylor Nick</t>
  </si>
  <si>
    <t xml:space="preserve">Taylor Nick </t>
  </si>
  <si>
    <t>Hall Harry</t>
  </si>
  <si>
    <t>Stevens Sam</t>
  </si>
  <si>
    <t>Sam Stevens</t>
  </si>
  <si>
    <t>Daniel Berger</t>
  </si>
  <si>
    <t>Harry Hall</t>
  </si>
  <si>
    <t>Round 2</t>
  </si>
  <si>
    <t>Pebble</t>
  </si>
  <si>
    <t>McCarty Matt</t>
  </si>
  <si>
    <t>Matt McCarty</t>
  </si>
  <si>
    <t>CJ &amp; Gastly 10 v Smails and Bushwood</t>
  </si>
  <si>
    <t>Glover Lucas</t>
  </si>
  <si>
    <t>Justin Lower</t>
  </si>
  <si>
    <t>Lucas Glover</t>
  </si>
  <si>
    <t>Round 3</t>
  </si>
  <si>
    <t>wmo</t>
  </si>
  <si>
    <t>Novak Andrew</t>
  </si>
  <si>
    <t>Spaun JJ</t>
  </si>
  <si>
    <t>Kim Michael</t>
  </si>
  <si>
    <t xml:space="preserve"> Nicolai Hojgaard</t>
  </si>
  <si>
    <t>Andrew Novak</t>
  </si>
  <si>
    <t>Alex Noren</t>
  </si>
  <si>
    <t>JJ Spaun</t>
  </si>
  <si>
    <t>Michael Kim</t>
  </si>
  <si>
    <t>Keith Mitchell</t>
  </si>
  <si>
    <t>Round 4</t>
  </si>
  <si>
    <t>Genesis</t>
  </si>
  <si>
    <t>last</t>
  </si>
  <si>
    <t>Kitiyama Kurt</t>
  </si>
  <si>
    <t>Eric Cole</t>
  </si>
  <si>
    <t>Kirt Kitiyama</t>
  </si>
  <si>
    <t>Mexico</t>
  </si>
  <si>
    <t>9th</t>
  </si>
  <si>
    <t>Alex Smalley</t>
  </si>
  <si>
    <t>Smalley Alex</t>
  </si>
  <si>
    <t>Round 6</t>
  </si>
  <si>
    <t>Highsmith Joe</t>
  </si>
  <si>
    <t>Beau Hossler</t>
  </si>
  <si>
    <t xml:space="preserve">Joe Highsmith </t>
  </si>
  <si>
    <t>Arnie</t>
  </si>
  <si>
    <t>Round 7</t>
  </si>
  <si>
    <t>Bridgeman Jacob</t>
  </si>
  <si>
    <t>Vilips Karl</t>
  </si>
  <si>
    <t>Michael Thorbjornsen</t>
  </si>
  <si>
    <t>Karl Vilips</t>
  </si>
  <si>
    <t>Thriston Lawrence</t>
  </si>
  <si>
    <t>Jacob Bridgeman</t>
  </si>
  <si>
    <t>Players</t>
  </si>
  <si>
    <t>Round 8</t>
  </si>
  <si>
    <t>Clanton Luke</t>
  </si>
  <si>
    <t>Valspar</t>
  </si>
  <si>
    <t>Round 9</t>
  </si>
  <si>
    <t>Schenk Adam</t>
  </si>
  <si>
    <t>Justin Rose</t>
  </si>
  <si>
    <t>Adam Schenk</t>
  </si>
  <si>
    <t>Round 10</t>
  </si>
  <si>
    <t>Houston</t>
  </si>
  <si>
    <t>Hisatsune Ryo</t>
  </si>
  <si>
    <t>Cam Davis</t>
  </si>
  <si>
    <t>Ryo Hisatsune</t>
  </si>
  <si>
    <t>Mackenzie Hughes</t>
  </si>
  <si>
    <t>Texas</t>
  </si>
  <si>
    <t>Round 11</t>
  </si>
  <si>
    <t>Round 12</t>
  </si>
  <si>
    <t>Masters</t>
  </si>
  <si>
    <t>Johnson Dustin</t>
  </si>
  <si>
    <t>Rahm Jon</t>
  </si>
  <si>
    <t>Koepka Brooks</t>
  </si>
  <si>
    <t>Hatton Tyrell</t>
  </si>
  <si>
    <t>DeChambeau Bryson</t>
  </si>
  <si>
    <t>Schwartzel Charl</t>
  </si>
  <si>
    <t>Garcia Sergio</t>
  </si>
  <si>
    <t>Smith Cam</t>
  </si>
  <si>
    <t>Niemann Joquain</t>
  </si>
  <si>
    <t>Dustin Johnson</t>
  </si>
  <si>
    <t>Jon Rahm</t>
  </si>
  <si>
    <t>Jasper Svennson</t>
  </si>
  <si>
    <t>Tyrell Hatton</t>
  </si>
  <si>
    <t>Patrick Fishburn</t>
  </si>
  <si>
    <t>Bryson DeChambeau</t>
  </si>
  <si>
    <t>Ricky Fowler</t>
  </si>
  <si>
    <t>Charl Schartzel</t>
  </si>
  <si>
    <t>Patrick Rogers</t>
  </si>
  <si>
    <t>Sergio Garcia</t>
  </si>
  <si>
    <t>Carl Vilips</t>
  </si>
  <si>
    <t>Cam Smith</t>
  </si>
  <si>
    <t>Adam Hadwin</t>
  </si>
  <si>
    <t>Joquain Niemann</t>
  </si>
  <si>
    <t>Mark Hubbard</t>
  </si>
  <si>
    <t>Niccolia Hojgaard</t>
  </si>
  <si>
    <t>Ryo Hitsatune</t>
  </si>
  <si>
    <t>Patrick Reed</t>
  </si>
  <si>
    <t>Taylor Moore</t>
  </si>
  <si>
    <t>Eric Van Rooyen</t>
  </si>
  <si>
    <t>Bubba Watson</t>
  </si>
  <si>
    <t xml:space="preserve">Matt McCarty </t>
  </si>
  <si>
    <t>Reed Patrick</t>
  </si>
  <si>
    <t>Watson Bubba</t>
  </si>
  <si>
    <t>Last</t>
  </si>
  <si>
    <t>Harbour Town</t>
  </si>
  <si>
    <t>Round 13</t>
  </si>
  <si>
    <t>Ryan Gerard</t>
  </si>
  <si>
    <t>Cauley Bud</t>
  </si>
  <si>
    <t>Gerard Ryan</t>
  </si>
  <si>
    <t>Bud Cauley</t>
  </si>
  <si>
    <t>Joel Dahmen</t>
  </si>
  <si>
    <t>New Orleans</t>
  </si>
  <si>
    <t>Eric VanRooyen</t>
  </si>
  <si>
    <t>Matt Fitzpatrick</t>
  </si>
  <si>
    <t>Joe Highsmith</t>
  </si>
  <si>
    <t>Nick Dunlap</t>
  </si>
  <si>
    <t>Ben Kohles</t>
  </si>
  <si>
    <t>Luke List</t>
  </si>
  <si>
    <t>Nick Taylor</t>
  </si>
  <si>
    <t>Chad Ramey</t>
  </si>
  <si>
    <t>C Bez</t>
  </si>
  <si>
    <t>Ryan Fox</t>
  </si>
  <si>
    <t>Ramey Chad</t>
  </si>
  <si>
    <t>Kohles Ben</t>
  </si>
  <si>
    <t>List Luke</t>
  </si>
  <si>
    <t>Fox Ryan</t>
  </si>
  <si>
    <t>Round 15</t>
  </si>
  <si>
    <t>arny Palmer</t>
  </si>
  <si>
    <t>Truist</t>
  </si>
  <si>
    <t>Round 16</t>
  </si>
  <si>
    <t>Brooks Koepka</t>
  </si>
  <si>
    <t>Luke Clanton</t>
  </si>
  <si>
    <t>Ben Griffin</t>
  </si>
  <si>
    <t>Matthieu Pavon</t>
  </si>
  <si>
    <t>Chris Kirk</t>
  </si>
  <si>
    <t>Round 17</t>
  </si>
  <si>
    <t>PGA</t>
  </si>
  <si>
    <t>Round 18</t>
  </si>
  <si>
    <t>Charles Schwab</t>
  </si>
  <si>
    <t>Ben An</t>
  </si>
  <si>
    <t>Memorial</t>
  </si>
  <si>
    <t>LAST</t>
  </si>
  <si>
    <t>Round 20</t>
  </si>
  <si>
    <t>Canada</t>
  </si>
  <si>
    <t>US Open</t>
  </si>
  <si>
    <t>Round 21</t>
  </si>
  <si>
    <t>Jake Knapp</t>
  </si>
  <si>
    <t>Travellers</t>
  </si>
  <si>
    <t>Rocket</t>
  </si>
  <si>
    <t>Round 23</t>
  </si>
  <si>
    <t>Billy Horschel</t>
  </si>
  <si>
    <t>Michael Thorbjornson</t>
  </si>
  <si>
    <t>John Deere</t>
  </si>
  <si>
    <t>Round 25</t>
  </si>
  <si>
    <t>Scottish Open</t>
  </si>
  <si>
    <t>Campbell Brian</t>
  </si>
  <si>
    <t>Potgieter Aldrich</t>
  </si>
  <si>
    <t>Aldrich Potgieter</t>
  </si>
  <si>
    <t>Brian Campbell</t>
  </si>
  <si>
    <t>Nicolai Hojgaard</t>
  </si>
  <si>
    <t>Ben Campbell</t>
  </si>
  <si>
    <t>Carlos Ortiz</t>
  </si>
  <si>
    <t>Ortiz Carlos</t>
  </si>
  <si>
    <t>Open</t>
  </si>
  <si>
    <t>Gotterup Chris</t>
  </si>
  <si>
    <t>Harrington Padraig</t>
  </si>
  <si>
    <t>Chris Gotterup</t>
  </si>
  <si>
    <t>Padraig Harrington</t>
  </si>
  <si>
    <t>Elvis Smylie</t>
  </si>
  <si>
    <t>Smylie Elvis</t>
  </si>
  <si>
    <t>Muff wins 7&amp;5</t>
  </si>
  <si>
    <t>Round 27</t>
  </si>
  <si>
    <t>3M</t>
  </si>
  <si>
    <t>$50 Quaddie (Share Winnings)</t>
  </si>
  <si>
    <t>Jackson Suber</t>
  </si>
  <si>
    <t>Haotong Li</t>
  </si>
  <si>
    <t>Emilliano Grillo</t>
  </si>
  <si>
    <t>Thorbjornson Michael</t>
  </si>
  <si>
    <t>Grillo Emiliano</t>
  </si>
  <si>
    <t>Li Haotong</t>
  </si>
  <si>
    <t>Suber Jackson</t>
  </si>
  <si>
    <t>Rogers Patrick</t>
  </si>
  <si>
    <t>Suber Justin</t>
  </si>
  <si>
    <t>Wyndham</t>
  </si>
  <si>
    <t>Round 28</t>
  </si>
  <si>
    <t>Tom Kim</t>
  </si>
  <si>
    <t>Davis Thompson</t>
  </si>
  <si>
    <t>Rasmus Hojgaard</t>
  </si>
  <si>
    <t>Matti Scmid</t>
  </si>
  <si>
    <t>Schmid Matti</t>
  </si>
  <si>
    <t>Campbell Ben</t>
  </si>
  <si>
    <t>Round 29</t>
  </si>
  <si>
    <t>Fed Ex</t>
  </si>
  <si>
    <t>Johnny Vegas</t>
  </si>
  <si>
    <t>Vegas Johnny</t>
  </si>
  <si>
    <t>BMW</t>
  </si>
  <si>
    <t>All 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</si>
</sst>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3"/>
      <color rgb="FF000000"/>
      <name val="Calibri"/>
      <family val="2"/>
      <scheme val="minor"/>
    </font>
    <font>
      <sz val="11"/>
      <color rgb="FF7030A0"/>
      <name val="Calibri"/>
      <family val="2"/>
    </font>
    <font>
      <sz val="11"/>
      <color rgb="FF0070C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rgb="FFEE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5" fontId="11" fillId="0" borderId="1" xfId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2" fillId="0" borderId="0" xfId="1" applyFont="1" applyBorder="1" applyAlignment="1"/>
    <xf numFmtId="165" fontId="2" fillId="0" borderId="1" xfId="1" applyFont="1" applyBorder="1" applyAlignment="1">
      <alignment horizontal="center"/>
    </xf>
    <xf numFmtId="165" fontId="2" fillId="0" borderId="0" xfId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5" fontId="3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16" fontId="11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5" fontId="2" fillId="0" borderId="1" xfId="1" applyFont="1" applyBorder="1" applyAlignment="1"/>
    <xf numFmtId="0" fontId="21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6" fillId="0" borderId="1" xfId="0" applyFont="1" applyBorder="1"/>
    <xf numFmtId="0" fontId="3" fillId="2" borderId="1" xfId="0" quotePrefix="1" applyFont="1" applyFill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5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workbookViewId="0">
      <pane xSplit="1" topLeftCell="AA1" activePane="topRight" state="frozen"/>
      <selection pane="topRight" activeCell="AF14" activeCellId="2" sqref="AF3:AF6 AF8 AF14:AF15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25" t="s">
        <v>119</v>
      </c>
      <c r="B2" s="2">
        <f>IFERROR(VLOOKUP($A2,'Player Worksheet_Rnd1'!$A$2:$B$85,2,FALSE),"")</f>
        <v>1</v>
      </c>
      <c r="C2" s="2">
        <f>IFERROR(VLOOKUP($A2,'Player Worksheet_Rnd2'!$A$2:$B$85,2,FALSE),"")</f>
        <v>1</v>
      </c>
      <c r="D2" s="2">
        <f>IFERROR(VLOOKUP($A2,'Player Worksheet_Rnd3'!$A$2:$B$85,2,FALSE),"")</f>
        <v>3</v>
      </c>
      <c r="E2" s="2">
        <f>IFERROR(VLOOKUP($A2,'Player Worksheet_Rnd4'!$A$2:$B$85,2,FALSE),"")</f>
        <v>3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0</v>
      </c>
      <c r="J2" s="2">
        <f>IFERROR(VLOOKUP($A2,'Player Worksheet_Rnd9'!$A$2:$B$85,2,FALSE),"")</f>
        <v>0</v>
      </c>
      <c r="K2" s="2">
        <f>IFERROR(VLOOKUP($A2,'Player Worksheet_Rnd10'!$A$2:$B$85,2,FALSE),"")</f>
        <v>0</v>
      </c>
      <c r="L2" s="2">
        <f>IFERROR(VLOOKUP($A2,'Player Worksheet_Rnd11'!$A$2:$B$85,2,FALSE),"")</f>
        <v>0</v>
      </c>
      <c r="M2" s="2">
        <f>IFERROR(VLOOKUP($A2,'Player Worksheet_Rnd12'!$A$2:$B$85,2,FALSE),"")</f>
        <v>6</v>
      </c>
      <c r="N2" s="2">
        <f>IFERROR(VLOOKUP($A2,'Player Worksheet_Rnd13'!$A$2:$B$85,2,FALSE),"")</f>
        <v>0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3</v>
      </c>
      <c r="R2" s="2">
        <f>IFERROR(VLOOKUP($A2,'Player Worksheet_Rnd17'!$A$2:$B$85,2,FALSE),"")</f>
        <v>0</v>
      </c>
      <c r="S2" s="2">
        <f>IFERROR(VLOOKUP($A2,'Player Worksheet_Rnd18'!$A$2:$B$85,2,FALSE),"")</f>
        <v>1</v>
      </c>
      <c r="T2" s="2">
        <f>IFERROR(VLOOKUP($A2,'Player Worksheet_Rnd19'!$A$2:$B$85,2,FALSE),"")</f>
        <v>1</v>
      </c>
      <c r="U2" s="2">
        <f>IFERROR(VLOOKUP($A2,'Player Worksheet_Rnd20'!$A$2:$B$85,2,FALSE),"")</f>
        <v>0</v>
      </c>
      <c r="V2" s="2">
        <f>IFERROR(VLOOKUP($A2,'Player Worksheet_Rnd21'!$A$2:$B$85,2,FALSE),"")</f>
        <v>2</v>
      </c>
      <c r="W2" s="2">
        <f>IFERROR(VLOOKUP($A2,'Player Worksheet_Rnd22'!$A$2:$B$85,2,FALSE),"")</f>
        <v>1</v>
      </c>
      <c r="X2" s="2">
        <f>IFERROR(VLOOKUP($A2,'Player Worksheet_Rnd23'!$A$2:$B$85,2,FALSE),"")</f>
        <v>3</v>
      </c>
      <c r="Y2" s="2">
        <f>IFERROR(VLOOKUP($A2,'Player Worksheet_Rnd24'!$A$2:$B$85,2,FALSE),"")</f>
        <v>0</v>
      </c>
      <c r="Z2" s="2">
        <f>IFERROR(VLOOKUP($A2,'Player Worksheet_Rnd25'!$A$2:$B$85,2,FALSE),"")</f>
        <v>0</v>
      </c>
      <c r="AA2" s="2">
        <f>IFERROR(VLOOKUP($A2,'Player Worksheet_Rnd26'!$A$2:$B$85,2,FALSE),"")</f>
        <v>6</v>
      </c>
      <c r="AB2" s="2">
        <f>IFERROR(VLOOKUP($A2,'Player Worksheet_Rnd27'!$A$2:$B$85,2,FALSE),"")</f>
        <v>0</v>
      </c>
      <c r="AC2" s="2">
        <f>IFERROR(VLOOKUP($A2,'Player Worksheet_Rnd28'!$A$2:$B$85,2,FALSE),"")</f>
        <v>3</v>
      </c>
      <c r="AD2" s="2">
        <f>IFERROR(VLOOKUP($A2,'Player Worksheet_Rnd29'!$A$2:$B$85,2,FALSE),"")</f>
        <v>3</v>
      </c>
      <c r="AE2" s="2">
        <f>IFERROR(VLOOKUP($A2,'Player Worksheet_Rnd30'!$A$2:$B$85,2,FALSE),"")</f>
        <v>1</v>
      </c>
      <c r="AF2" s="2">
        <f>IFERROR(VLOOKUP($A2,'Player Worksheet_Rnd31'!$A$2:$B$85,2,FALSE),"")</f>
        <v>1</v>
      </c>
      <c r="AK2" s="2">
        <f>SUM(B2:AJ2)</f>
        <v>42</v>
      </c>
    </row>
    <row r="3" spans="1:37" x14ac:dyDescent="0.25">
      <c r="A3" s="25" t="s">
        <v>158</v>
      </c>
      <c r="B3" s="2">
        <f>IFERROR(VLOOKUP($A3,'Player Worksheet_Rnd1'!$A$2:$B$85,2,FALSE),"")</f>
        <v>0</v>
      </c>
      <c r="C3" s="2">
        <f>IFERROR(VLOOKUP($A3,'Player Worksheet_Rnd2'!$A$2:$B$85,2,FALSE),"")</f>
        <v>3</v>
      </c>
      <c r="D3" s="2">
        <f>IFERROR(VLOOKUP($A3,'Player Worksheet_Rnd3'!$A$2:$B$85,2,FALSE),"")</f>
        <v>1</v>
      </c>
      <c r="E3" s="2">
        <f>IFERROR(VLOOKUP($A3,'Player Worksheet_Rnd4'!$A$2:$B$85,2,FALSE),"")</f>
        <v>6</v>
      </c>
      <c r="F3" s="2">
        <f>IFERROR(VLOOKUP($A3,'Player Worksheet_Rnd5'!$A$2:$B$85,2,FALSE),"")</f>
        <v>6</v>
      </c>
      <c r="G3" s="2">
        <f>IFERROR(VLOOKUP($A3,'Player Worksheet_Rnd6'!$A$2:$B$85,2,FALSE),"")</f>
        <v>0</v>
      </c>
      <c r="H3" s="2">
        <f>IFERROR(VLOOKUP($A3,'Player Worksheet_Rnd7'!$A$2:$B$85,2,FALSE),"")</f>
        <v>0</v>
      </c>
      <c r="I3" s="2">
        <f>IFERROR(VLOOKUP($A3,'Player Worksheet_Rnd8'!$A$2:$B$85,2,FALSE),"")</f>
        <v>20</v>
      </c>
      <c r="J3" s="2">
        <f>IFERROR(VLOOKUP($A3,'Player Worksheet_Rnd9'!$A$2:$B$85,2,FALSE),"")</f>
        <v>0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2</v>
      </c>
      <c r="N3" s="2">
        <f>IFERROR(VLOOKUP($A3,'Player Worksheet_Rnd13'!$A$2:$B$85,2,FALSE),"")</f>
        <v>1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1</v>
      </c>
      <c r="R3" s="2">
        <f>IFERROR(VLOOKUP($A3,'Player Worksheet_Rnd17'!$A$2:$B$85,2,FALSE),"")</f>
        <v>0</v>
      </c>
      <c r="S3" s="2">
        <f>IFERROR(VLOOKUP($A3,'Player Worksheet_Rnd18'!$A$2:$B$85,2,FALSE),"")</f>
        <v>3</v>
      </c>
      <c r="T3" s="2">
        <f>IFERROR(VLOOKUP($A3,'Player Worksheet_Rnd19'!$A$2:$B$85,2,FALSE),"")</f>
        <v>3</v>
      </c>
      <c r="U3" s="2">
        <f>IFERROR(VLOOKUP($A3,'Player Worksheet_Rnd20'!$A$2:$B$85,2,FALSE),"")</f>
        <v>0</v>
      </c>
      <c r="V3" s="2">
        <f>IFERROR(VLOOKUP($A3,'Player Worksheet_Rnd21'!$A$2:$B$85,2,FALSE),"")</f>
        <v>0</v>
      </c>
      <c r="W3" s="2">
        <f>IFERROR(VLOOKUP($A3,'Player Worksheet_Rnd22'!$A$2:$B$85,2,FALSE),"")</f>
        <v>1</v>
      </c>
      <c r="X3" s="2">
        <f>IFERROR(VLOOKUP($A3,'Player Worksheet_Rnd23'!$A$2:$B$85,2,FALSE),"")</f>
        <v>1</v>
      </c>
      <c r="Y3" s="2">
        <f>IFERROR(VLOOKUP($A3,'Player Worksheet_Rnd24'!$A$2:$B$85,2,FALSE),"")</f>
        <v>0</v>
      </c>
      <c r="Z3" s="2">
        <f>IFERROR(VLOOKUP($A3,'Player Worksheet_Rnd25'!$A$2:$B$85,2,FALSE),"")</f>
        <v>0</v>
      </c>
      <c r="AA3" s="2">
        <f>IFERROR(VLOOKUP($A3,'Player Worksheet_Rnd26'!$A$2:$B$85,2,FALSE),"")</f>
        <v>2</v>
      </c>
      <c r="AB3" s="2">
        <f>IFERROR(VLOOKUP($A3,'Player Worksheet_Rnd27'!$A$2:$B$85,2,FALSE),"")</f>
        <v>3</v>
      </c>
      <c r="AC3" s="2">
        <f>IFERROR(VLOOKUP($A3,'Player Worksheet_Rnd28'!$A$2:$B$85,2,FALSE),"")</f>
        <v>0</v>
      </c>
      <c r="AD3" s="2">
        <f>IFERROR(VLOOKUP($A3,'Player Worksheet_Rnd29'!$A$2:$B$85,2,FALSE),"")</f>
        <v>6</v>
      </c>
      <c r="AE3" s="2">
        <f>IFERROR(VLOOKUP($A3,'Player Worksheet_Rnd30'!$A$2:$B$85,2,FALSE),"")</f>
        <v>1</v>
      </c>
      <c r="AF3" s="2">
        <f>IFERROR(VLOOKUP($A3,'Player Worksheet_Rnd31'!$A$2:$B$85,2,FALSE),"")</f>
        <v>3</v>
      </c>
      <c r="AK3" s="2">
        <f>SUM(B3:AJ3)</f>
        <v>63</v>
      </c>
    </row>
    <row r="4" spans="1:37" x14ac:dyDescent="0.25">
      <c r="A4" s="25" t="s">
        <v>110</v>
      </c>
      <c r="B4" s="2">
        <f>IFERROR(VLOOKUP($A4,'Player Worksheet_Rnd1'!$A$2:$B$85,2,FALSE),"")</f>
        <v>0</v>
      </c>
      <c r="C4" s="2">
        <f>IFERROR(VLOOKUP($A4,'Player Worksheet_Rnd2'!$A$2:$B$85,2,FALSE),"")</f>
        <v>1</v>
      </c>
      <c r="D4" s="2">
        <f>IFERROR(VLOOKUP($A4,'Player Worksheet_Rnd3'!$A$2:$B$85,2,FALSE),"")</f>
        <v>0</v>
      </c>
      <c r="E4" s="2">
        <f>IFERROR(VLOOKUP($A4,'Player Worksheet_Rnd4'!$A$2:$B$85,2,FALSE),"")</f>
        <v>0</v>
      </c>
      <c r="F4" s="2">
        <f>IFERROR(VLOOKUP($A4,'Player Worksheet_Rnd5'!$A$2:$B$85,2,FALSE),"")</f>
        <v>0</v>
      </c>
      <c r="G4" s="2">
        <f>IFERROR(VLOOKUP($A4,'Player Worksheet_Rnd6'!$A$2:$B$85,2,FALSE),"")</f>
        <v>1</v>
      </c>
      <c r="H4" s="2">
        <f>IFERROR(VLOOKUP($A4,'Player Worksheet_Rnd7'!$A$2:$B$85,2,FALSE),"")</f>
        <v>3</v>
      </c>
      <c r="I4" s="2">
        <f>IFERROR(VLOOKUP($A4,'Player Worksheet_Rnd8'!$A$2:$B$85,2,FALSE),"")</f>
        <v>2</v>
      </c>
      <c r="J4" s="2">
        <f>IFERROR(VLOOKUP($A4,'Player Worksheet_Rnd9'!$A$2:$B$85,2,FALSE),"")</f>
        <v>0</v>
      </c>
      <c r="K4" s="2">
        <f>IFERROR(VLOOKUP($A4,'Player Worksheet_Rnd10'!$A$2:$B$85,2,FALSE),"")</f>
        <v>0</v>
      </c>
      <c r="L4" s="2">
        <f>IFERROR(VLOOKUP($A4,'Player Worksheet_Rnd11'!$A$2:$B$85,2,FALSE),"")</f>
        <v>0</v>
      </c>
      <c r="M4" s="2">
        <f>IFERROR(VLOOKUP($A4,'Player Worksheet_Rnd12'!$A$2:$B$85,2,FALSE),"")</f>
        <v>0</v>
      </c>
      <c r="N4" s="2">
        <f>IFERROR(VLOOKUP($A4,'Player Worksheet_Rnd13'!$A$2:$B$85,2,FALSE),"")</f>
        <v>3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S4" s="2">
        <f>IFERROR(VLOOKUP($A4,'Player Worksheet_Rnd18'!$A$2:$B$85,2,FALSE),"")</f>
        <v>0</v>
      </c>
      <c r="T4" s="2">
        <f>IFERROR(VLOOKUP($A4,'Player Worksheet_Rnd19'!$A$2:$B$85,2,FALSE),"")</f>
        <v>0</v>
      </c>
      <c r="U4" s="2">
        <f>IFERROR(VLOOKUP($A4,'Player Worksheet_Rnd20'!$A$2:$B$85,2,FALSE),"")</f>
        <v>0</v>
      </c>
      <c r="V4" s="2">
        <f>IFERROR(VLOOKUP($A4,'Player Worksheet_Rnd21'!$A$2:$B$85,2,FALSE),"")</f>
        <v>6</v>
      </c>
      <c r="W4" s="2">
        <f>IFERROR(VLOOKUP($A4,'Player Worksheet_Rnd22'!$A$2:$B$85,2,FALSE),"")</f>
        <v>0</v>
      </c>
      <c r="X4" s="2">
        <f>IFERROR(VLOOKUP($A4,'Player Worksheet_Rnd23'!$A$2:$B$85,2,FALSE),"")</f>
        <v>15</v>
      </c>
      <c r="Y4" s="2" t="str">
        <f>IFERROR(VLOOKUP($A4,'Player Worksheet_Rnd24'!$A$2:$B$85,2,FALSE),"")</f>
        <v>last</v>
      </c>
      <c r="Z4" s="2">
        <f>IFERROR(VLOOKUP($A4,'Player Worksheet_Rnd25'!$A$2:$B$85,2,FALSE),"")</f>
        <v>0</v>
      </c>
      <c r="AA4" s="2">
        <f>IFERROR(VLOOKUP($A4,'Player Worksheet_Rnd26'!$A$2:$B$85,2,FALSE),"")</f>
        <v>0</v>
      </c>
      <c r="AB4" s="2">
        <f>IFERROR(VLOOKUP($A4,'Player Worksheet_Rnd27'!$A$2:$B$85,2,FALSE),"")</f>
        <v>0</v>
      </c>
      <c r="AC4" s="2">
        <f>IFERROR(VLOOKUP($A4,'Player Worksheet_Rnd28'!$A$2:$B$85,2,FALSE),"")</f>
        <v>6</v>
      </c>
      <c r="AD4" s="2">
        <f>IFERROR(VLOOKUP($A4,'Player Worksheet_Rnd29'!$A$2:$B$85,2,FALSE),"")</f>
        <v>6</v>
      </c>
      <c r="AE4" s="2">
        <f>IFERROR(VLOOKUP($A4,'Player Worksheet_Rnd30'!$A$2:$B$85,2,FALSE),"")</f>
        <v>0</v>
      </c>
      <c r="AF4" s="2">
        <f>IFERROR(VLOOKUP($A4,'Player Worksheet_Rnd31'!$A$2:$B$85,2,FALSE),"")</f>
        <v>0</v>
      </c>
      <c r="AK4" s="2">
        <f t="shared" ref="AK4:AK32" si="1">SUM(B4:AI4)</f>
        <v>44</v>
      </c>
    </row>
    <row r="5" spans="1:37" x14ac:dyDescent="0.25">
      <c r="A5" s="25" t="s">
        <v>89</v>
      </c>
      <c r="B5" s="2">
        <f>IFERROR(VLOOKUP($A5,'Player Worksheet_Rnd1'!$A$2:$B$85,2,FALSE),"")</f>
        <v>0</v>
      </c>
      <c r="C5" s="2">
        <f>IFERROR(VLOOKUP($A5,'Player Worksheet_Rnd2'!$A$2:$B$85,2,FALSE),"")</f>
        <v>1</v>
      </c>
      <c r="D5" s="2">
        <f>IFERROR(VLOOKUP($A5,'Player Worksheet_Rnd3'!$A$2:$B$85,2,FALSE),"")</f>
        <v>6</v>
      </c>
      <c r="E5" s="2">
        <f>IFERROR(VLOOKUP($A5,'Player Worksheet_Rnd4'!$A$2:$B$85,2,FALSE),"")</f>
        <v>0</v>
      </c>
      <c r="F5" s="2">
        <f>IFERROR(VLOOKUP($A5,'Player Worksheet_Rnd5'!$A$2:$B$85,2,FALSE),"")</f>
        <v>0</v>
      </c>
      <c r="G5" s="2">
        <f>IFERROR(VLOOKUP($A5,'Player Worksheet_Rnd6'!$A$2:$B$85,2,FALSE),"")</f>
        <v>6</v>
      </c>
      <c r="H5" s="2">
        <f>IFERROR(VLOOKUP($A5,'Player Worksheet_Rnd7'!$A$2:$B$85,2,FALSE),"")</f>
        <v>0</v>
      </c>
      <c r="I5" s="2">
        <f>IFERROR(VLOOKUP($A5,'Player Worksheet_Rnd8'!$A$2:$B$85,2,FALSE),"")</f>
        <v>2</v>
      </c>
      <c r="J5" s="2">
        <f>IFERROR(VLOOKUP($A5,'Player Worksheet_Rnd9'!$A$2:$B$85,2,FALSE),"")</f>
        <v>1</v>
      </c>
      <c r="K5" s="2">
        <f>IFERROR(VLOOKUP($A5,'Player Worksheet_Rnd10'!$A$2:$B$85,2,FALSE),"")</f>
        <v>0</v>
      </c>
      <c r="L5" s="2">
        <f>IFERROR(VLOOKUP($A5,'Player Worksheet_Rnd11'!$A$2:$B$85,2,FALSE),"")</f>
        <v>3</v>
      </c>
      <c r="M5" s="2">
        <f>IFERROR(VLOOKUP($A5,'Player Worksheet_Rnd12'!$A$2:$B$85,2,FALSE),"")</f>
        <v>6</v>
      </c>
      <c r="N5" s="2">
        <f>IFERROR(VLOOKUP($A5,'Player Worksheet_Rnd13'!$A$2:$B$85,2,FALSE),"")</f>
        <v>3</v>
      </c>
      <c r="O5" s="2">
        <f>IFERROR(VLOOKUP($A5,'Player Worksheet_Rnd14'!$A$2:$B$85,2,FALSE),"")</f>
        <v>0</v>
      </c>
      <c r="P5" s="2">
        <f>IFERROR(VLOOKUP($A5,'Player Worksheet_Rnd15'!$A$2:$B$85,2,FALSE),"")</f>
        <v>6</v>
      </c>
      <c r="Q5" s="2">
        <f>IFERROR(VLOOKUP($A5,'Player Worksheet_Rnd16'!$A$2:$B$85,2,FALSE),"")</f>
        <v>1</v>
      </c>
      <c r="R5" s="2">
        <f>IFERROR(VLOOKUP($A5,'Player Worksheet_Rnd17'!$A$2:$B$85,2,FALSE),"")</f>
        <v>0</v>
      </c>
      <c r="S5" s="2">
        <f>IFERROR(VLOOKUP($A5,'Player Worksheet_Rnd18'!$A$2:$B$85,2,FALSE),"")</f>
        <v>1</v>
      </c>
      <c r="T5" s="2">
        <f>IFERROR(VLOOKUP($A5,'Player Worksheet_Rnd19'!$A$2:$B$85,2,FALSE),"")</f>
        <v>6</v>
      </c>
      <c r="U5" s="2">
        <f>IFERROR(VLOOKUP($A5,'Player Worksheet_Rnd20'!$A$2:$B$85,2,FALSE),"")</f>
        <v>0</v>
      </c>
      <c r="V5" s="2">
        <f>IFERROR(VLOOKUP($A5,'Player Worksheet_Rnd21'!$A$2:$B$85,2,FALSE),"")</f>
        <v>6</v>
      </c>
      <c r="W5" s="2">
        <f>IFERROR(VLOOKUP($A5,'Player Worksheet_Rnd22'!$A$2:$B$85,2,FALSE),"")</f>
        <v>0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0</v>
      </c>
      <c r="AA5" s="2">
        <f>IFERROR(VLOOKUP($A5,'Player Worksheet_Rnd26'!$A$2:$B$85,2,FALSE),"")</f>
        <v>2</v>
      </c>
      <c r="AB5" s="2">
        <f>IFERROR(VLOOKUP($A5,'Player Worksheet_Rnd27'!$A$2:$B$85,2,FALSE),"")</f>
        <v>0</v>
      </c>
      <c r="AC5" s="2">
        <f>IFERROR(VLOOKUP($A5,'Player Worksheet_Rnd28'!$A$2:$B$85,2,FALSE),"")</f>
        <v>1</v>
      </c>
      <c r="AD5" s="2">
        <f>IFERROR(VLOOKUP($A5,'Player Worksheet_Rnd29'!$A$2:$B$85,2,FALSE),"")</f>
        <v>1</v>
      </c>
      <c r="AE5" s="2">
        <f>IFERROR(VLOOKUP($A5,'Player Worksheet_Rnd30'!$A$2:$B$85,2,FALSE),"")</f>
        <v>0</v>
      </c>
      <c r="AF5" s="2">
        <f>IFERROR(VLOOKUP($A5,'Player Worksheet_Rnd31'!$A$2:$B$85,2,FALSE),"")</f>
        <v>0</v>
      </c>
      <c r="AK5" s="2">
        <f t="shared" si="1"/>
        <v>52</v>
      </c>
    </row>
    <row r="6" spans="1:37" x14ac:dyDescent="0.25">
      <c r="A6" s="25" t="s">
        <v>95</v>
      </c>
      <c r="B6" s="2">
        <f>IFERROR(VLOOKUP($A6,'Player Worksheet_Rnd1'!$A$2:$B$85,2,FALSE),"")</f>
        <v>0</v>
      </c>
      <c r="C6" s="2">
        <f>IFERROR(VLOOKUP($A6,'Player Worksheet_Rnd2'!$A$2:$B$85,2,FALSE),"")</f>
        <v>1</v>
      </c>
      <c r="D6" s="2">
        <f>IFERROR(VLOOKUP($A6,'Player Worksheet_Rnd3'!$A$2:$B$85,2,FALSE),"")</f>
        <v>3</v>
      </c>
      <c r="E6" s="2">
        <f>IFERROR(VLOOKUP($A6,'Player Worksheet_Rnd4'!$A$2:$B$85,2,FALSE),"")</f>
        <v>6</v>
      </c>
      <c r="F6" s="2">
        <f>IFERROR(VLOOKUP($A6,'Player Worksheet_Rnd5'!$A$2:$B$85,2,FALSE),"")</f>
        <v>0</v>
      </c>
      <c r="G6" s="2">
        <f>IFERROR(VLOOKUP($A6,'Player Worksheet_Rnd6'!$A$2:$B$85,2,FALSE),"")</f>
        <v>1</v>
      </c>
      <c r="H6" s="2">
        <f>IFERROR(VLOOKUP($A6,'Player Worksheet_Rnd7'!$A$2:$B$85,2,FALSE),"")</f>
        <v>3</v>
      </c>
      <c r="I6" s="2">
        <f>IFERROR(VLOOKUP($A6,'Player Worksheet_Rnd8'!$A$2:$B$85,2,FALSE),"")</f>
        <v>6</v>
      </c>
      <c r="J6" s="2">
        <f>IFERROR(VLOOKUP($A6,'Player Worksheet_Rnd9'!$A$2:$B$85,2,FALSE),"")</f>
        <v>0</v>
      </c>
      <c r="K6" s="2">
        <f>IFERROR(VLOOKUP($A6,'Player Worksheet_Rnd10'!$A$2:$B$85,2,FALSE),"")</f>
        <v>0</v>
      </c>
      <c r="L6" s="2">
        <f>IFERROR(VLOOKUP($A6,'Player Worksheet_Rnd11'!$A$2:$B$85,2,FALSE),"")</f>
        <v>3</v>
      </c>
      <c r="M6" s="2">
        <f>IFERROR(VLOOKUP($A6,'Player Worksheet_Rnd12'!$A$2:$B$85,2,FALSE),"")</f>
        <v>2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P6" s="2">
        <f>IFERROR(VLOOKUP($A6,'Player Worksheet_Rnd15'!$A$2:$B$85,2,FALSE),"")</f>
        <v>0</v>
      </c>
      <c r="Q6" s="2">
        <f>IFERROR(VLOOKUP($A6,'Player Worksheet_Rnd16'!$A$2:$B$85,2,FALSE),"")</f>
        <v>1</v>
      </c>
      <c r="R6" s="2">
        <f>IFERROR(VLOOKUP($A6,'Player Worksheet_Rnd17'!$A$2:$B$85,2,FALSE),"")</f>
        <v>12</v>
      </c>
      <c r="S6" s="2">
        <f>IFERROR(VLOOKUP($A6,'Player Worksheet_Rnd18'!$A$2:$B$85,2,FALSE),"")</f>
        <v>0</v>
      </c>
      <c r="T6" s="2">
        <f>IFERROR(VLOOKUP($A6,'Player Worksheet_Rnd19'!$A$2:$B$85,2,FALSE),"")</f>
        <v>1</v>
      </c>
      <c r="U6" s="2">
        <f>IFERROR(VLOOKUP($A6,'Player Worksheet_Rnd20'!$A$2:$B$85,2,FALSE),"")</f>
        <v>6</v>
      </c>
      <c r="V6" s="2">
        <f>IFERROR(VLOOKUP($A6,'Player Worksheet_Rnd21'!$A$2:$B$85,2,FALSE),"")</f>
        <v>2</v>
      </c>
      <c r="W6" s="2">
        <f>IFERROR(VLOOKUP($A6,'Player Worksheet_Rnd22'!$A$2:$B$85,2,FALSE),"")</f>
        <v>0</v>
      </c>
      <c r="X6" s="2">
        <f>IFERROR(VLOOKUP($A6,'Player Worksheet_Rnd23'!$A$2:$B$85,2,FALSE),"")</f>
        <v>0</v>
      </c>
      <c r="Y6" s="2">
        <f>IFERROR(VLOOKUP($A6,'Player Worksheet_Rnd24'!$A$2:$B$85,2,FALSE),"")</f>
        <v>3</v>
      </c>
      <c r="Z6" s="2">
        <f>IFERROR(VLOOKUP($A6,'Player Worksheet_Rnd25'!$A$2:$B$85,2,FALSE),"")</f>
        <v>0</v>
      </c>
      <c r="AA6" s="2">
        <f>IFERROR(VLOOKUP($A6,'Player Worksheet_Rnd26'!$A$2:$B$85,2,FALSE),"")</f>
        <v>0</v>
      </c>
      <c r="AB6" s="2">
        <f>IFERROR(VLOOKUP($A6,'Player Worksheet_Rnd27'!$A$2:$B$85,2,FALSE),"")</f>
        <v>0</v>
      </c>
      <c r="AC6" s="2">
        <f>IFERROR(VLOOKUP($A6,'Player Worksheet_Rnd28'!$A$2:$B$85,2,FALSE),"")</f>
        <v>3</v>
      </c>
      <c r="AD6" s="2">
        <f>IFERROR(VLOOKUP($A6,'Player Worksheet_Rnd29'!$A$2:$B$85,2,FALSE),"")</f>
        <v>1</v>
      </c>
      <c r="AE6" s="2">
        <f>IFERROR(VLOOKUP($A6,'Player Worksheet_Rnd30'!$A$2:$B$85,2,FALSE),"")</f>
        <v>1</v>
      </c>
      <c r="AF6" s="2">
        <f>IFERROR(VLOOKUP($A6,'Player Worksheet_Rnd31'!$A$2:$B$85,2,FALSE),"")</f>
        <v>0</v>
      </c>
      <c r="AK6" s="2">
        <f t="shared" si="1"/>
        <v>56</v>
      </c>
    </row>
    <row r="7" spans="1:37" s="44" customFormat="1" x14ac:dyDescent="0.25">
      <c r="A7" s="45" t="s">
        <v>159</v>
      </c>
      <c r="B7" s="44">
        <f>IFERROR(VLOOKUP($A7,'Player Worksheet_Rnd1'!$A$2:$B$85,2,FALSE),"")</f>
        <v>0</v>
      </c>
      <c r="C7" s="44">
        <f>IFERROR(VLOOKUP($A7,'Player Worksheet_Rnd2'!$A$2:$B$85,2,FALSE),"")</f>
        <v>3</v>
      </c>
      <c r="D7" s="44">
        <f>IFERROR(VLOOKUP($A7,'Player Worksheet_Rnd3'!$A$2:$B$85,2,FALSE),"")</f>
        <v>3</v>
      </c>
      <c r="E7" s="44">
        <f>IFERROR(VLOOKUP($A7,'Player Worksheet_Rnd4'!$A$2:$B$85,2,FALSE),"")</f>
        <v>0</v>
      </c>
      <c r="F7" s="44">
        <f>IFERROR(VLOOKUP($A7,'Player Worksheet_Rnd5'!$A$2:$B$85,2,FALSE),"")</f>
        <v>1</v>
      </c>
      <c r="G7" s="44">
        <f>IFERROR(VLOOKUP($A7,'Player Worksheet_Rnd6'!$A$2:$B$85,2,FALSE),"")</f>
        <v>0</v>
      </c>
      <c r="H7" s="44">
        <f>IFERROR(VLOOKUP($A7,'Player Worksheet_Rnd7'!$A$2:$B$85,2,FALSE),"")</f>
        <v>0</v>
      </c>
      <c r="I7" s="44">
        <f>IFERROR(VLOOKUP($A7,'Player Worksheet_Rnd8'!$A$2:$B$85,2,FALSE),"")</f>
        <v>0</v>
      </c>
      <c r="J7" s="44">
        <f>IFERROR(VLOOKUP($A7,'Player Worksheet_Rnd9'!$A$2:$B$85,2,FALSE),"")</f>
        <v>0</v>
      </c>
      <c r="K7" s="44">
        <f>IFERROR(VLOOKUP($A7,'Player Worksheet_Rnd10'!$A$2:$B$85,2,FALSE),"")</f>
        <v>1</v>
      </c>
      <c r="L7" s="44">
        <f>IFERROR(VLOOKUP($A7,'Player Worksheet_Rnd11'!$A$2:$B$85,2,FALSE),"")</f>
        <v>0</v>
      </c>
      <c r="M7" s="44">
        <f>IFERROR(VLOOKUP($A7,'Player Worksheet_Rnd12'!$A$2:$B$85,2,FALSE),"")</f>
        <v>2</v>
      </c>
      <c r="N7" s="44">
        <f>IFERROR(VLOOKUP($A7,'Player Worksheet_Rnd13'!$A$2:$B$85,2,FALSE),"")</f>
        <v>0</v>
      </c>
      <c r="O7" s="44">
        <f>IFERROR(VLOOKUP($A7,'Player Worksheet_Rnd14'!$A$2:$B$85,2,FALSE),"")</f>
        <v>15</v>
      </c>
      <c r="P7" s="44">
        <f>IFERROR(VLOOKUP($A7,'Player Worksheet_Rnd15'!$A$2:$B$85,2,FALSE),"")</f>
        <v>1</v>
      </c>
      <c r="Q7" s="44">
        <f>IFERROR(VLOOKUP($A7,'Player Worksheet_Rnd16'!$A$2:$B$85,2,FALSE),"")</f>
        <v>3</v>
      </c>
      <c r="R7" s="44">
        <f>IFERROR(VLOOKUP($A7,'Player Worksheet_Rnd17'!$A$2:$B$85,2,FALSE),"")</f>
        <v>2</v>
      </c>
      <c r="S7" s="44">
        <f>IFERROR(VLOOKUP($A7,'Player Worksheet_Rnd18'!$A$2:$B$85,2,FALSE),"")</f>
        <v>0</v>
      </c>
      <c r="T7" s="44">
        <f>IFERROR(VLOOKUP($A7,'Player Worksheet_Rnd19'!$A$2:$B$85,2,FALSE),"")</f>
        <v>0</v>
      </c>
      <c r="U7" s="44">
        <f>IFERROR(VLOOKUP($A7,'Player Worksheet_Rnd20'!$A$2:$B$85,2,FALSE),"")</f>
        <v>1</v>
      </c>
      <c r="V7" s="44">
        <f>IFERROR(VLOOKUP($A7,'Player Worksheet_Rnd21'!$A$2:$B$85,2,FALSE),"")</f>
        <v>2</v>
      </c>
      <c r="W7" s="44">
        <f>IFERROR(VLOOKUP($A7,'Player Worksheet_Rnd22'!$A$2:$B$85,2,FALSE),"")</f>
        <v>0</v>
      </c>
      <c r="X7" s="44">
        <f>IFERROR(VLOOKUP($A7,'Player Worksheet_Rnd23'!$A$2:$B$85,2,FALSE),"")</f>
        <v>0</v>
      </c>
      <c r="Y7" s="44">
        <f>IFERROR(VLOOKUP($A7,'Player Worksheet_Rnd24'!$A$2:$B$85,2,FALSE),"")</f>
        <v>0</v>
      </c>
      <c r="Z7" s="44">
        <f>IFERROR(VLOOKUP($A7,'Player Worksheet_Rnd25'!$A$2:$B$85,2,FALSE),"")</f>
        <v>0</v>
      </c>
      <c r="AA7" s="44">
        <f>IFERROR(VLOOKUP($A7,'Player Worksheet_Rnd26'!$A$2:$B$85,2,FALSE),"")</f>
        <v>6</v>
      </c>
      <c r="AB7" s="44">
        <f>IFERROR(VLOOKUP($A7,'Player Worksheet_Rnd27'!$A$2:$B$85,2,FALSE),"")</f>
        <v>0</v>
      </c>
      <c r="AC7" s="44">
        <f>IFERROR(VLOOKUP($A7,'Player Worksheet_Rnd28'!$A$2:$B$85,2,FALSE),"")</f>
        <v>1</v>
      </c>
      <c r="AK7" s="44">
        <f t="shared" si="1"/>
        <v>41</v>
      </c>
    </row>
    <row r="8" spans="1:37" x14ac:dyDescent="0.25">
      <c r="A8" s="25" t="s">
        <v>141</v>
      </c>
      <c r="B8" s="2">
        <f>IFERROR(VLOOKUP($A8,'Player Worksheet_Rnd1'!$A$2:$B$85,2,FALSE),"")</f>
        <v>1</v>
      </c>
      <c r="C8" s="2">
        <f>IFERROR(VLOOKUP($A8,'Player Worksheet_Rnd2'!$A$2:$B$85,2,FALSE),"")</f>
        <v>1</v>
      </c>
      <c r="D8" s="2">
        <f>IFERROR(VLOOKUP($A8,'Player Worksheet_Rnd3'!$A$2:$B$85,2,FALSE),"")</f>
        <v>1</v>
      </c>
      <c r="E8" s="2">
        <f>IFERROR(VLOOKUP($A8,'Player Worksheet_Rnd4'!$A$2:$B$85,2,FALSE),"")</f>
        <v>3</v>
      </c>
      <c r="F8" s="2">
        <f>IFERROR(VLOOKUP($A8,'Player Worksheet_Rnd5'!$A$2:$B$85,2,FALSE),"")</f>
        <v>3</v>
      </c>
      <c r="G8" s="2">
        <f>IFERROR(VLOOKUP($A8,'Player Worksheet_Rnd6'!$A$2:$B$85,2,FALSE),"")</f>
        <v>6</v>
      </c>
      <c r="H8" s="2">
        <f>IFERROR(VLOOKUP($A8,'Player Worksheet_Rnd7'!$A$2:$B$85,2,FALSE),"")</f>
        <v>0</v>
      </c>
      <c r="I8" s="2">
        <f>IFERROR(VLOOKUP($A8,'Player Worksheet_Rnd8'!$A$2:$B$85,2,FALSE),"")</f>
        <v>6</v>
      </c>
      <c r="J8" s="2">
        <f>IFERROR(VLOOKUP($A8,'Player Worksheet_Rnd9'!$A$2:$B$85,2,FALSE),"")</f>
        <v>0</v>
      </c>
      <c r="K8" s="2">
        <f>IFERROR(VLOOKUP($A8,'Player Worksheet_Rnd10'!$A$2:$B$85,2,FALSE),"")</f>
        <v>1</v>
      </c>
      <c r="L8" s="2">
        <f>IFERROR(VLOOKUP($A8,'Player Worksheet_Rnd11'!$A$2:$B$85,2,FALSE),"")</f>
        <v>0</v>
      </c>
      <c r="M8" s="2">
        <f>IFERROR(VLOOKUP($A8,'Player Worksheet_Rnd12'!$A$2:$B$85,2,FALSE),"")</f>
        <v>0</v>
      </c>
      <c r="N8" s="2">
        <f>IFERROR(VLOOKUP($A8,'Player Worksheet_Rnd13'!$A$2:$B$85,2,FALSE),"")</f>
        <v>0</v>
      </c>
      <c r="O8" s="2">
        <f>IFERROR(VLOOKUP($A8,'Player Worksheet_Rnd14'!$A$2:$B$85,2,FALSE),"")</f>
        <v>10</v>
      </c>
      <c r="P8" s="2">
        <f>IFERROR(VLOOKUP($A8,'Player Worksheet_Rnd15'!$A$2:$B$85,2,FALSE),"")</f>
        <v>1</v>
      </c>
      <c r="Q8" s="2">
        <f>IFERROR(VLOOKUP($A8,'Player Worksheet_Rnd16'!$A$2:$B$85,2,FALSE),"")</f>
        <v>0</v>
      </c>
      <c r="R8" s="2">
        <f>IFERROR(VLOOKUP($A8,'Player Worksheet_Rnd17'!$A$2:$B$85,2,FALSE),"")</f>
        <v>0</v>
      </c>
      <c r="S8" s="2">
        <f>IFERROR(VLOOKUP($A8,'Player Worksheet_Rnd18'!$A$2:$B$85,2,FALSE),"")</f>
        <v>0</v>
      </c>
      <c r="T8" s="2">
        <f>IFERROR(VLOOKUP($A8,'Player Worksheet_Rnd19'!$A$2:$B$85,2,FALSE),"")</f>
        <v>0</v>
      </c>
      <c r="U8" s="2">
        <f>IFERROR(VLOOKUP($A8,'Player Worksheet_Rnd20'!$A$2:$B$85,2,FALSE),"")</f>
        <v>1</v>
      </c>
      <c r="W8" s="2">
        <f>IFERROR(VLOOKUP($A8,'Player Worksheet_Rnd22'!$A$2:$B$85,2,FALSE),"")</f>
        <v>0</v>
      </c>
      <c r="X8" s="2">
        <f>IFERROR(VLOOKUP($A8,'Player Worksheet_Rnd23'!$A$2:$B$85,2,FALSE),"")</f>
        <v>6</v>
      </c>
      <c r="Y8" s="2">
        <f>IFERROR(VLOOKUP($A8,'Player Worksheet_Rnd24'!$A$2:$B$85,2,FALSE),"")</f>
        <v>3</v>
      </c>
      <c r="Z8" s="2">
        <f>IFERROR(VLOOKUP($A8,'Player Worksheet_Rnd25'!$A$2:$B$85,2,FALSE),"")</f>
        <v>3</v>
      </c>
      <c r="AB8" s="2">
        <f>IFERROR(VLOOKUP($A8,'Player Worksheet_Rnd27'!$A$2:$B$85,2,FALSE),"")</f>
        <v>10</v>
      </c>
      <c r="AC8" s="2">
        <f>IFERROR(VLOOKUP($A8,'Player Worksheet_Rnd28'!$A$2:$B$85,2,FALSE),"")</f>
        <v>0</v>
      </c>
      <c r="AD8" s="2">
        <f>IFERROR(VLOOKUP($A8,'Player Worksheet_Rnd29'!$A$2:$B$85,2,FALSE),"")</f>
        <v>1</v>
      </c>
      <c r="AE8" s="2">
        <f>IFERROR(VLOOKUP($A8,'Player Worksheet_Rnd30'!$A$2:$B$85,2,FALSE),"")</f>
        <v>0</v>
      </c>
      <c r="AF8" s="2">
        <f>IFERROR(VLOOKUP($A8,'Player Worksheet_Rnd31'!$A$2:$B$85,2,FALSE),"")</f>
        <v>0</v>
      </c>
      <c r="AK8" s="2">
        <f t="shared" si="1"/>
        <v>57</v>
      </c>
    </row>
    <row r="9" spans="1:37" s="44" customFormat="1" x14ac:dyDescent="0.25">
      <c r="A9" s="45" t="s">
        <v>160</v>
      </c>
      <c r="B9" s="44">
        <f>IFERROR(VLOOKUP($A9,'Player Worksheet_Rnd1'!$A$2:$B$85,2,FALSE),"")</f>
        <v>1</v>
      </c>
      <c r="C9" s="44">
        <f>IFERROR(VLOOKUP($A9,'Player Worksheet_Rnd2'!$A$2:$B$85,2,FALSE),"")</f>
        <v>3</v>
      </c>
      <c r="D9" s="44">
        <f>IFERROR(VLOOKUP($A9,'Player Worksheet_Rnd3'!$A$2:$B$85,2,FALSE),"")</f>
        <v>0</v>
      </c>
      <c r="E9" s="44">
        <f>IFERROR(VLOOKUP($A9,'Player Worksheet_Rnd4'!$A$2:$B$85,2,FALSE),"")</f>
        <v>10</v>
      </c>
      <c r="F9" s="44">
        <f>IFERROR(VLOOKUP($A9,'Player Worksheet_Rnd5'!$A$2:$B$85,2,FALSE),"")</f>
        <v>3</v>
      </c>
      <c r="G9" s="44">
        <f>IFERROR(VLOOKUP($A9,'Player Worksheet_Rnd6'!$A$2:$B$85,2,FALSE),"")</f>
        <v>3</v>
      </c>
      <c r="H9" s="44">
        <f>IFERROR(VLOOKUP($A9,'Player Worksheet_Rnd7'!$A$2:$B$85,2,FALSE),"")</f>
        <v>3</v>
      </c>
      <c r="I9" s="44">
        <f>IFERROR(VLOOKUP($A9,'Player Worksheet_Rnd8'!$A$2:$B$85,2,FALSE),"")</f>
        <v>0</v>
      </c>
      <c r="J9" s="44">
        <f>IFERROR(VLOOKUP($A9,'Player Worksheet_Rnd9'!$A$2:$B$85,2,FALSE),"")</f>
        <v>0</v>
      </c>
      <c r="K9" s="44">
        <f>IFERROR(VLOOKUP($A9,'Player Worksheet_Rnd10'!$A$2:$B$85,2,FALSE),"")</f>
        <v>1</v>
      </c>
      <c r="L9" s="44">
        <f>IFERROR(VLOOKUP($A9,'Player Worksheet_Rnd11'!$A$2:$B$85,2,FALSE),"")</f>
        <v>1</v>
      </c>
      <c r="N9" s="44">
        <f>IFERROR(VLOOKUP($A9,'Player Worksheet_Rnd13'!$A$2:$B$85,2,FALSE),"")</f>
        <v>1</v>
      </c>
      <c r="O9" s="44">
        <f>IFERROR(VLOOKUP($A9,'Player Worksheet_Rnd14'!$A$2:$B$85,2,FALSE),"")</f>
        <v>0</v>
      </c>
      <c r="P9" s="44">
        <f>IFERROR(VLOOKUP($A9,'Player Worksheet_Rnd15'!$A$2:$B$85,2,FALSE),"")</f>
        <v>3</v>
      </c>
      <c r="Q9" s="44">
        <f>IFERROR(VLOOKUP($A9,'Player Worksheet_Rnd16'!$A$2:$B$85,2,FALSE),"")</f>
        <v>1</v>
      </c>
      <c r="R9" s="44">
        <f>IFERROR(VLOOKUP($A9,'Player Worksheet_Rnd17'!$A$2:$B$85,2,FALSE),"")</f>
        <v>0</v>
      </c>
      <c r="S9" s="44">
        <f>IFERROR(VLOOKUP($A9,'Player Worksheet_Rnd18'!$A$2:$B$85,2,FALSE),"")</f>
        <v>1</v>
      </c>
      <c r="T9" s="44">
        <f>IFERROR(VLOOKUP($A9,'Player Worksheet_Rnd19'!$A$2:$B$85,2,FALSE),"")</f>
        <v>0</v>
      </c>
      <c r="U9" s="44">
        <f>IFERROR(VLOOKUP($A9,'Player Worksheet_Rnd20'!$A$2:$B$85,2,FALSE),"")</f>
        <v>0</v>
      </c>
      <c r="V9" s="44">
        <f>IFERROR(VLOOKUP($A9,'Player Worksheet_Rnd21'!$A$2:$B$85,2,FALSE),"")</f>
        <v>0</v>
      </c>
      <c r="W9" s="44">
        <f>IFERROR(VLOOKUP($A9,'Player Worksheet_Rnd22'!$A$2:$B$85,2,FALSE),"")</f>
        <v>0</v>
      </c>
      <c r="X9" s="44">
        <f>IFERROR(VLOOKUP($A9,'Player Worksheet_Rnd23'!$A$2:$B$85,2,FALSE),"")</f>
        <v>0</v>
      </c>
      <c r="Y9" s="44">
        <f>IFERROR(VLOOKUP($A9,'Player Worksheet_Rnd24'!$A$2:$B$85,2,FALSE),"")</f>
        <v>0</v>
      </c>
      <c r="Z9" s="44">
        <f>IFERROR(VLOOKUP($A9,'Player Worksheet_Rnd25'!$A$2:$B$85,2,FALSE),"")</f>
        <v>0</v>
      </c>
      <c r="AK9" s="44">
        <f t="shared" si="1"/>
        <v>31</v>
      </c>
    </row>
    <row r="10" spans="1:37" s="44" customFormat="1" x14ac:dyDescent="0.25">
      <c r="A10" s="46" t="s">
        <v>245</v>
      </c>
      <c r="M10" s="44">
        <f>IFERROR(VLOOKUP($A10,'Player Worksheet_Rnd12'!$A$2:$B$85,2,FALSE),"")</f>
        <v>0</v>
      </c>
      <c r="AK10" s="44">
        <f t="shared" si="1"/>
        <v>0</v>
      </c>
    </row>
    <row r="11" spans="1:37" s="44" customFormat="1" x14ac:dyDescent="0.25">
      <c r="A11" s="46" t="s">
        <v>239</v>
      </c>
      <c r="R11" s="44">
        <f>IFERROR(VLOOKUP($A11,'Player Worksheet_Rnd17'!$A$2:$B$85,2,FALSE),"")</f>
        <v>0</v>
      </c>
      <c r="AK11" s="44">
        <f t="shared" si="1"/>
        <v>0</v>
      </c>
    </row>
    <row r="12" spans="1:37" s="44" customFormat="1" x14ac:dyDescent="0.25">
      <c r="A12" s="46" t="s">
        <v>247</v>
      </c>
      <c r="V12" s="44">
        <f>IFERROR(VLOOKUP($A12,'Player Worksheet_Rnd21'!$A$2:$B$85,2,FALSE),"")</f>
        <v>0</v>
      </c>
      <c r="AK12" s="44">
        <f t="shared" si="1"/>
        <v>0</v>
      </c>
    </row>
    <row r="13" spans="1:37" s="44" customFormat="1" x14ac:dyDescent="0.25">
      <c r="A13" s="46" t="s">
        <v>242</v>
      </c>
      <c r="AA13" s="44">
        <f>IFERROR(VLOOKUP($A13,'Player Worksheet_Rnd26'!$A$2:$B$85,2,FALSE),"")</f>
        <v>6</v>
      </c>
      <c r="AF13" s="44" t="str">
        <f>IFERROR(VLOOKUP($A13,'Player Worksheet_Rnd31'!#REF!,2,FALSE),"")</f>
        <v/>
      </c>
      <c r="AG13" s="44" t="str">
        <f>IFERROR(VLOOKUP($A13,'Player Worksheet_Rnd32'!$A$2:$B$85,2,FALSE),"")</f>
        <v/>
      </c>
      <c r="AK13" s="44">
        <f t="shared" si="1"/>
        <v>6</v>
      </c>
    </row>
    <row r="14" spans="1:37" x14ac:dyDescent="0.25">
      <c r="A14" s="3" t="s">
        <v>120</v>
      </c>
      <c r="AA14" s="2">
        <f>IFERROR(VLOOKUP($A14,'Player Worksheet_Rnd26'!$A$2:$B$85,2,FALSE),"")</f>
        <v>6</v>
      </c>
      <c r="AB14" s="2">
        <f>IFERROR(VLOOKUP($A14,'Player Worksheet_Rnd27'!$A$2:$B$85,2,FALSE),"")</f>
        <v>0</v>
      </c>
      <c r="AC14" s="2">
        <f>IFERROR(VLOOKUP($A14,'Player Worksheet_Rnd28'!$A$2:$B$85,2,FALSE),"")</f>
        <v>0</v>
      </c>
      <c r="AD14" s="2">
        <f>IFERROR(VLOOKUP($A14,'Player Worksheet_Rnd29'!$A$2:$B$85,2,FALSE),"")</f>
        <v>20</v>
      </c>
      <c r="AE14" s="2">
        <f>IFERROR(VLOOKUP($A14,'Player Worksheet_Rnd30'!$A$2:$B$85,2,FALSE),"")</f>
        <v>1</v>
      </c>
      <c r="AF14" s="2">
        <f>IFERROR(VLOOKUP($A14,'Player Worksheet_Rnd31'!$A$2:$B$85,2,FALSE),"")</f>
        <v>3</v>
      </c>
      <c r="AK14" s="2">
        <f t="shared" si="1"/>
        <v>30</v>
      </c>
    </row>
    <row r="15" spans="1:37" x14ac:dyDescent="0.25">
      <c r="A15" s="3" t="s">
        <v>210</v>
      </c>
      <c r="AD15" s="2">
        <f>IFERROR(VLOOKUP($A15,'Player Worksheet_Rnd29'!$A$2:$B$85,2,FALSE),"")</f>
        <v>1</v>
      </c>
      <c r="AE15" s="2">
        <f>IFERROR(VLOOKUP($A15,'Player Worksheet_Rnd30'!$A$2:$B$85,2,FALSE),"")</f>
        <v>0</v>
      </c>
      <c r="AF15" s="2">
        <f>IFERROR(VLOOKUP($A15,'Player Worksheet_Rnd31'!$A$2:$B$85,2,FALSE),"")</f>
        <v>0</v>
      </c>
      <c r="AK15" s="2">
        <f t="shared" si="1"/>
        <v>1</v>
      </c>
    </row>
    <row r="16" spans="1:37" x14ac:dyDescent="0.25">
      <c r="AK16" s="2">
        <f t="shared" si="1"/>
        <v>0</v>
      </c>
    </row>
    <row r="17" spans="1:37" x14ac:dyDescent="0.25"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3</v>
      </c>
      <c r="C33" s="2">
        <f t="shared" si="3"/>
        <v>14</v>
      </c>
      <c r="D33" s="2">
        <f t="shared" si="3"/>
        <v>17</v>
      </c>
      <c r="E33" s="2">
        <f t="shared" si="3"/>
        <v>28</v>
      </c>
      <c r="F33" s="2">
        <f t="shared" si="3"/>
        <v>13</v>
      </c>
      <c r="G33" s="2">
        <f t="shared" si="3"/>
        <v>17</v>
      </c>
      <c r="H33" s="2">
        <f t="shared" si="3"/>
        <v>12</v>
      </c>
      <c r="I33" s="2">
        <f t="shared" si="3"/>
        <v>36</v>
      </c>
      <c r="J33" s="2">
        <f t="shared" si="3"/>
        <v>1</v>
      </c>
      <c r="K33" s="2">
        <f t="shared" si="3"/>
        <v>3</v>
      </c>
      <c r="L33" s="2">
        <f t="shared" si="3"/>
        <v>7</v>
      </c>
      <c r="M33" s="2">
        <f t="shared" si="3"/>
        <v>18</v>
      </c>
      <c r="N33" s="2">
        <f t="shared" si="3"/>
        <v>9</v>
      </c>
      <c r="O33" s="2">
        <f t="shared" si="3"/>
        <v>25</v>
      </c>
      <c r="P33" s="2">
        <f t="shared" si="3"/>
        <v>11</v>
      </c>
      <c r="Q33" s="2">
        <f t="shared" si="3"/>
        <v>11</v>
      </c>
      <c r="R33" s="2">
        <f t="shared" si="3"/>
        <v>14</v>
      </c>
      <c r="S33" s="2">
        <f t="shared" si="3"/>
        <v>6</v>
      </c>
      <c r="T33" s="2">
        <f t="shared" si="3"/>
        <v>11</v>
      </c>
      <c r="U33" s="2">
        <f t="shared" si="3"/>
        <v>8</v>
      </c>
      <c r="V33" s="2">
        <f t="shared" si="3"/>
        <v>18</v>
      </c>
      <c r="W33" s="2">
        <f t="shared" si="3"/>
        <v>2</v>
      </c>
      <c r="X33" s="2">
        <f t="shared" si="3"/>
        <v>25</v>
      </c>
      <c r="Y33" s="2">
        <f t="shared" si="3"/>
        <v>6</v>
      </c>
      <c r="Z33" s="2">
        <f t="shared" si="3"/>
        <v>3</v>
      </c>
      <c r="AA33" s="2">
        <f t="shared" si="3"/>
        <v>28</v>
      </c>
      <c r="AB33" s="2">
        <f t="shared" si="3"/>
        <v>13</v>
      </c>
      <c r="AC33" s="2">
        <f t="shared" si="3"/>
        <v>14</v>
      </c>
      <c r="AD33" s="2">
        <f>SUM(AD2:AD32)</f>
        <v>39</v>
      </c>
      <c r="AE33" s="2">
        <f>SUM(AE2:AE32)</f>
        <v>4</v>
      </c>
      <c r="AF33" s="2">
        <f>SUM(AF2:AF32)</f>
        <v>7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423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44"/>
  <sheetViews>
    <sheetView workbookViewId="0">
      <pane xSplit="1" topLeftCell="N1" activePane="topRight" state="frozen"/>
      <selection pane="topRight" activeCell="AF15" activeCellId="2" sqref="AF2:AF6 AF11:AF12 AF15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16" t="s">
        <v>83</v>
      </c>
      <c r="B2" s="2">
        <f>IFERROR(VLOOKUP($A2,'Player Worksheet_Rnd1'!$A$2:$B$85,2,FALSE),"")</f>
        <v>0</v>
      </c>
      <c r="C2" s="2">
        <f>IFERROR(VLOOKUP($A2,'Player Worksheet_Rnd2'!$A$2:$B$85,2,FALSE),"")</f>
        <v>6</v>
      </c>
      <c r="D2" s="2">
        <f>IFERROR(VLOOKUP($A2,'Player Worksheet_Rnd3'!$A$2:$B$85,2,FALSE),"")</f>
        <v>3</v>
      </c>
      <c r="E2" s="2">
        <f>IFERROR(VLOOKUP($A2,'Player Worksheet_Rnd4'!$A$2:$B$85,2,FALSE),"")</f>
        <v>10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6</v>
      </c>
      <c r="J2" s="2">
        <f>IFERROR(VLOOKUP($A2,'Player Worksheet_Rnd9'!$A$2:$B$85,2,FALSE),"")</f>
        <v>0</v>
      </c>
      <c r="K2" s="2">
        <f>IFERROR(VLOOKUP($A2,'Player Worksheet_Rnd10'!$A$2:$B$85,2,FALSE),"")</f>
        <v>15</v>
      </c>
      <c r="L2" s="2">
        <f>IFERROR(VLOOKUP($A2,'Player Worksheet_Rnd11'!$A$2:$B$85,2,FALSE),"")</f>
        <v>0</v>
      </c>
      <c r="M2" s="2">
        <f>IFERROR(VLOOKUP($A2,'Player Worksheet_Rnd12'!$A$2:$B$85,2,FALSE),"")</f>
        <v>12</v>
      </c>
      <c r="N2" s="2">
        <f>IFERROR(VLOOKUP($A2,'Player Worksheet_Rnd13'!$A$2:$B$85,2,FALSE),"")</f>
        <v>6</v>
      </c>
      <c r="O2" s="2">
        <f>IFERROR(VLOOKUP($A2,'Player Worksheet_Rnd14'!$A$2:$B$85,2,FALSE),"")</f>
        <v>0</v>
      </c>
      <c r="P2" s="2">
        <f>IFERROR(VLOOKUP($A2,'Player Worksheet_Rnd15'!$A$2:$B$85,2,FALSE),"")</f>
        <v>20</v>
      </c>
      <c r="Q2" s="2">
        <f>IFERROR(VLOOKUP($A2,'Player Worksheet_Rnd16'!$A$2:$B$85,2,FALSE),"")</f>
        <v>0</v>
      </c>
      <c r="R2" s="2">
        <f>IFERROR(VLOOKUP($A2,'Player Worksheet_Rnd17'!$A$2:$B$85,2,FALSE),"")</f>
        <v>40</v>
      </c>
      <c r="S2" s="2">
        <f>IFERROR(VLOOKUP($A2,'Player Worksheet_Rnd18'!$A$2:$B$85,2,FALSE),"")</f>
        <v>6</v>
      </c>
      <c r="T2" s="2">
        <f>IFERROR(VLOOKUP($A2,'Player Worksheet_Rnd19'!$A$2:$B$85,2,FALSE),"")</f>
        <v>20</v>
      </c>
      <c r="U2" s="2">
        <f>IFERROR(VLOOKUP($A2,'Player Worksheet_Rnd20'!$A$2:$B$85,2,FALSE),"")</f>
        <v>0</v>
      </c>
      <c r="V2" s="2">
        <f>IFERROR(VLOOKUP($A2,'Player Worksheet_Rnd21'!$A$2:$B$85,2,FALSE),"")</f>
        <v>12</v>
      </c>
      <c r="W2" s="2">
        <f>IFERROR(VLOOKUP($A2,'Player Worksheet_Rnd22'!$A$2:$B$85,2,FALSE),"")</f>
        <v>6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6</v>
      </c>
      <c r="AA2" s="2">
        <f>IFERROR(VLOOKUP($A2,'Player Worksheet_Rnd26'!$A$2:$B$85,2,FALSE),"")</f>
        <v>40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10</v>
      </c>
      <c r="AE2" s="2">
        <f>IFERROR(VLOOKUP($A2,'Player Worksheet_Rnd30'!$A$2:$B$85,2,FALSE),"")</f>
        <v>20</v>
      </c>
      <c r="AF2" s="2">
        <f>IFERROR(VLOOKUP($A2,'Player Worksheet_Rnd31'!$A$2:$B$85,2,FALSE),"")</f>
        <v>6</v>
      </c>
      <c r="AK2" s="2">
        <f>SUM(B2:AJ2)</f>
        <v>247</v>
      </c>
    </row>
    <row r="3" spans="1:37" x14ac:dyDescent="0.25">
      <c r="A3" s="16" t="s">
        <v>115</v>
      </c>
      <c r="B3" s="2">
        <f>IFERROR(VLOOKUP($A3,'Player Worksheet_Rnd1'!$A$2:$B$85,2,FALSE),"")</f>
        <v>0</v>
      </c>
      <c r="C3" s="2">
        <f>IFERROR(VLOOKUP($A3,'Player Worksheet_Rnd2'!$A$2:$B$85,2,FALSE),"")</f>
        <v>3</v>
      </c>
      <c r="D3" s="2">
        <f>IFERROR(VLOOKUP($A3,'Player Worksheet_Rnd3'!$A$2:$B$85,2,FALSE),"")</f>
        <v>0</v>
      </c>
      <c r="E3" s="2">
        <f>IFERROR(VLOOKUP($A3,'Player Worksheet_Rnd4'!$A$2:$B$85,2,FALSE),"")</f>
        <v>0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1</v>
      </c>
      <c r="I3" s="2">
        <f>IFERROR(VLOOKUP($A3,'Player Worksheet_Rnd8'!$A$2:$B$85,2,FALSE),"")</f>
        <v>2</v>
      </c>
      <c r="J3" s="2">
        <f>IFERROR(VLOOKUP($A3,'Player Worksheet_Rnd9'!$A$2:$B$85,2,FALSE),"")</f>
        <v>0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0</v>
      </c>
      <c r="N3" s="2">
        <f>IFERROR(VLOOKUP($A3,'Player Worksheet_Rnd13'!$A$2:$B$85,2,FALSE),"")</f>
        <v>1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1</v>
      </c>
      <c r="R3" s="2">
        <f>IFERROR(VLOOKUP($A3,'Player Worksheet_Rnd17'!$A$2:$B$85,2,FALSE),"")</f>
        <v>2</v>
      </c>
      <c r="S3" s="2">
        <f>IFERROR(VLOOKUP($A3,'Player Worksheet_Rnd18'!$A$2:$B$85,2,FALSE),"")</f>
        <v>1</v>
      </c>
      <c r="T3" s="2" t="str">
        <f>IFERROR(VLOOKUP($A3,'Player Worksheet_Rnd19'!$A$2:$B$85,2,FALSE),"")</f>
        <v>LAST</v>
      </c>
      <c r="U3" s="2">
        <f>IFERROR(VLOOKUP($A3,'Player Worksheet_Rnd20'!$A$2:$B$85,2,FALSE),"")</f>
        <v>0</v>
      </c>
      <c r="V3" s="2">
        <f>IFERROR(VLOOKUP($A3,'Player Worksheet_Rnd21'!$A$2:$B$85,2,FALSE),"")</f>
        <v>0</v>
      </c>
      <c r="W3" s="2">
        <f>IFERROR(VLOOKUP($A3,'Player Worksheet_Rnd22'!$A$2:$B$85,2,FALSE),"")</f>
        <v>3</v>
      </c>
      <c r="X3" s="2">
        <f>IFERROR(VLOOKUP($A3,'Player Worksheet_Rnd23'!$A$2:$B$85,2,FALSE),"")</f>
        <v>0</v>
      </c>
      <c r="Y3" s="2">
        <f>IFERROR(VLOOKUP($A3,'Player Worksheet_Rnd24'!$A$2:$B$85,2,FALSE),"")</f>
        <v>3</v>
      </c>
      <c r="Z3" s="2">
        <f>IFERROR(VLOOKUP($A3,'Player Worksheet_Rnd25'!$A$2:$B$85,2,FALSE),"")</f>
        <v>0</v>
      </c>
      <c r="AA3" s="2">
        <f>IFERROR(VLOOKUP($A3,'Player Worksheet_Rnd26'!$A$2:$B$85,2,FALSE),"")</f>
        <v>0</v>
      </c>
      <c r="AB3" s="2">
        <f>IFERROR(VLOOKUP($A3,'Player Worksheet_Rnd27'!$A$2:$B$85,2,FALSE),"")</f>
        <v>1</v>
      </c>
      <c r="AC3" s="2">
        <f>IFERROR(VLOOKUP($A3,'Player Worksheet_Rnd28'!$A$2:$B$85,2,FALSE),"")</f>
        <v>0</v>
      </c>
      <c r="AD3" s="2">
        <f>IFERROR(VLOOKUP($A3,'Player Worksheet_Rnd29'!$A$2:$B$85,2,FALSE),"")</f>
        <v>0</v>
      </c>
      <c r="AE3" s="2">
        <f>IFERROR(VLOOKUP($A3,'Player Worksheet_Rnd30'!$A$2:$B$85,2,FALSE),"")</f>
        <v>0</v>
      </c>
      <c r="AF3" s="2">
        <f>IFERROR(VLOOKUP($A3,'Player Worksheet_Rnd31'!$A$2:$B$85,2,FALSE),"")</f>
        <v>0</v>
      </c>
      <c r="AK3" s="2">
        <f>SUM(B3:AJ3)</f>
        <v>18</v>
      </c>
    </row>
    <row r="4" spans="1:37" x14ac:dyDescent="0.25">
      <c r="A4" s="16" t="s">
        <v>131</v>
      </c>
      <c r="B4" s="2">
        <f>IFERROR(VLOOKUP($A4,'Player Worksheet_Rnd1'!$A$2:$B$85,2,FALSE),"")</f>
        <v>0</v>
      </c>
      <c r="C4" s="2">
        <f>IFERROR(VLOOKUP($A4,'Player Worksheet_Rnd2'!$A$2:$B$85,2,FALSE),"")</f>
        <v>1</v>
      </c>
      <c r="D4" s="2">
        <f>IFERROR(VLOOKUP($A4,'Player Worksheet_Rnd3'!$A$2:$B$85,2,FALSE),"")</f>
        <v>3</v>
      </c>
      <c r="E4" s="2">
        <f>IFERROR(VLOOKUP($A4,'Player Worksheet_Rnd4'!$A$2:$B$85,2,FALSE),"")</f>
        <v>1</v>
      </c>
      <c r="F4" s="2">
        <f>IFERROR(VLOOKUP($A4,'Player Worksheet_Rnd5'!$A$2:$B$85,2,FALSE),"")</f>
        <v>0</v>
      </c>
      <c r="G4" s="2">
        <f>IFERROR(VLOOKUP($A4,'Player Worksheet_Rnd6'!$A$2:$B$85,2,FALSE),"")</f>
        <v>0</v>
      </c>
      <c r="H4" s="2" t="str">
        <f>IFERROR(VLOOKUP($A4,'Player Worksheet_Rnd7'!$A$2:$B$85,2,FALSE),"")</f>
        <v>last</v>
      </c>
      <c r="I4" s="2">
        <f>IFERROR(VLOOKUP($A4,'Player Worksheet_Rnd8'!$A$2:$B$85,2,FALSE),"")</f>
        <v>2</v>
      </c>
      <c r="J4" s="2">
        <f>IFERROR(VLOOKUP($A4,'Player Worksheet_Rnd9'!$A$2:$B$85,2,FALSE),"")</f>
        <v>1</v>
      </c>
      <c r="K4" s="2">
        <f>IFERROR(VLOOKUP($A4,'Player Worksheet_Rnd10'!$A$2:$B$85,2,FALSE),"")</f>
        <v>0</v>
      </c>
      <c r="L4" s="2">
        <f>IFERROR(VLOOKUP($A4,'Player Worksheet_Rnd11'!$A$2:$B$85,2,FALSE),"")</f>
        <v>1</v>
      </c>
      <c r="M4" s="2">
        <f>IFERROR(VLOOKUP($A4,'Player Worksheet_Rnd12'!$A$2:$B$85,2,FALSE),"")</f>
        <v>2</v>
      </c>
      <c r="N4" s="2">
        <f>IFERROR(VLOOKUP($A4,'Player Worksheet_Rnd13'!$A$2:$B$85,2,FALSE),"")</f>
        <v>3</v>
      </c>
      <c r="O4" s="2">
        <f>IFERROR(VLOOKUP($A4,'Player Worksheet_Rnd14'!$A$2:$B$85,2,FALSE),"")</f>
        <v>3</v>
      </c>
      <c r="P4" s="2">
        <f>IFERROR(VLOOKUP($A4,'Player Worksheet_Rnd15'!$A$2:$B$85,2,FALSE),"")</f>
        <v>0</v>
      </c>
      <c r="Q4" s="2">
        <f>IFERROR(VLOOKUP($A4,'Player Worksheet_Rnd16'!$A$2:$B$85,2,FALSE),"")</f>
        <v>3</v>
      </c>
      <c r="R4" s="2">
        <f>IFERROR(VLOOKUP($A4,'Player Worksheet_Rnd17'!$A$2:$B$85,2,FALSE),"")</f>
        <v>12</v>
      </c>
      <c r="S4" s="2">
        <f>IFERROR(VLOOKUP($A4,'Player Worksheet_Rnd18'!$A$2:$B$85,2,FALSE),"")</f>
        <v>1</v>
      </c>
      <c r="T4" s="2">
        <f>IFERROR(VLOOKUP($A4,'Player Worksheet_Rnd19'!$A$2:$B$85,2,FALSE),"")</f>
        <v>0</v>
      </c>
      <c r="U4" s="2">
        <f>IFERROR(VLOOKUP($A4,'Player Worksheet_Rnd20'!$A$2:$B$85,2,FALSE),"")</f>
        <v>0</v>
      </c>
      <c r="V4" s="2">
        <f>IFERROR(VLOOKUP($A4,'Player Worksheet_Rnd21'!$A$2:$B$85,2,FALSE),"")</f>
        <v>2</v>
      </c>
      <c r="W4" s="2">
        <f>IFERROR(VLOOKUP($A4,'Player Worksheet_Rnd22'!$A$2:$B$85,2,FALSE),"")</f>
        <v>1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0</v>
      </c>
      <c r="AA4" s="2">
        <f>IFERROR(VLOOKUP($A4,'Player Worksheet_Rnd26'!$A$2:$B$85,2,FALSE),"")</f>
        <v>0</v>
      </c>
      <c r="AB4" s="2">
        <f>IFERROR(VLOOKUP($A4,'Player Worksheet_Rnd27'!$A$2:$B$85,2,FALSE),"")</f>
        <v>0</v>
      </c>
      <c r="AC4" s="2">
        <f>IFERROR(VLOOKUP($A4,'Player Worksheet_Rnd28'!$A$2:$B$85,2,FALSE),"")</f>
        <v>3</v>
      </c>
      <c r="AD4" s="2">
        <f>IFERROR(VLOOKUP($A4,'Player Worksheet_Rnd29'!$A$2:$B$85,2,FALSE),"")</f>
        <v>3</v>
      </c>
      <c r="AE4" s="2">
        <f>IFERROR(VLOOKUP($A4,'Player Worksheet_Rnd30'!$A$2:$B$85,2,FALSE),"")</f>
        <v>1</v>
      </c>
      <c r="AF4" s="2">
        <f>IFERROR(VLOOKUP($A4,'Player Worksheet_Rnd31'!$A$2:$B$85,2,FALSE),"")</f>
        <v>0</v>
      </c>
      <c r="AK4" s="2">
        <f t="shared" ref="AK4:AK32" si="1">SUM(B4:AI4)</f>
        <v>43</v>
      </c>
    </row>
    <row r="5" spans="1:37" x14ac:dyDescent="0.25">
      <c r="A5" s="16" t="s">
        <v>143</v>
      </c>
      <c r="B5" s="2">
        <f>IFERROR(VLOOKUP($A5,'Player Worksheet_Rnd1'!$A$2:$B$85,2,FALSE),"")</f>
        <v>0</v>
      </c>
      <c r="C5" s="2">
        <f>IFERROR(VLOOKUP($A5,'Player Worksheet_Rnd2'!$A$2:$B$85,2,FALSE),"")</f>
        <v>1</v>
      </c>
      <c r="D5" s="2">
        <f>IFERROR(VLOOKUP($A5,'Player Worksheet_Rnd3'!$A$2:$B$85,2,FALSE),"")</f>
        <v>0</v>
      </c>
      <c r="E5" s="2">
        <f>IFERROR(VLOOKUP($A5,'Player Worksheet_Rnd4'!$A$2:$B$85,2,FALSE),"")</f>
        <v>1</v>
      </c>
      <c r="F5" s="2">
        <f>IFERROR(VLOOKUP($A5,'Player Worksheet_Rnd5'!$A$2:$B$85,2,FALSE),"")</f>
        <v>6</v>
      </c>
      <c r="G5" s="2">
        <f>IFERROR(VLOOKUP($A5,'Player Worksheet_Rnd6'!$A$2:$B$85,2,FALSE),"")</f>
        <v>0</v>
      </c>
      <c r="H5" s="2">
        <f>IFERROR(VLOOKUP($A5,'Player Worksheet_Rnd7'!$A$2:$B$85,2,FALSE),"")</f>
        <v>0</v>
      </c>
      <c r="I5" s="2">
        <f>IFERROR(VLOOKUP($A5,'Player Worksheet_Rnd8'!$A$2:$B$85,2,FALSE),"")</f>
        <v>6</v>
      </c>
      <c r="J5" s="2">
        <f>IFERROR(VLOOKUP($A5,'Player Worksheet_Rnd9'!$A$2:$B$85,2,FALSE),"")</f>
        <v>1</v>
      </c>
      <c r="K5" s="2">
        <f>IFERROR(VLOOKUP($A5,'Player Worksheet_Rnd10'!$A$2:$B$85,2,FALSE),"")</f>
        <v>3</v>
      </c>
      <c r="L5" s="2">
        <f>IFERROR(VLOOKUP($A5,'Player Worksheet_Rnd11'!$A$2:$B$85,2,FALSE),"")</f>
        <v>0</v>
      </c>
      <c r="M5" s="2" t="str">
        <f>IFERROR(VLOOKUP($A5,'Player Worksheet_Rnd12'!$A$2:$B$85,2,FALSE),"")</f>
        <v>Last</v>
      </c>
      <c r="N5" s="2">
        <f>IFERROR(VLOOKUP($A5,'Player Worksheet_Rnd13'!$A$2:$B$85,2,FALSE),"")</f>
        <v>1</v>
      </c>
      <c r="O5" s="2">
        <f>IFERROR(VLOOKUP($A5,'Player Worksheet_Rnd14'!$A$2:$B$85,2,FALSE),"")</f>
        <v>0</v>
      </c>
      <c r="P5" s="2">
        <f>IFERROR(VLOOKUP($A5,'Player Worksheet_Rnd15'!$A$2:$B$85,2,FALSE),"")</f>
        <v>1</v>
      </c>
      <c r="Q5" s="2">
        <f>IFERROR(VLOOKUP($A5,'Player Worksheet_Rnd16'!$A$2:$B$85,2,FALSE),"")</f>
        <v>6</v>
      </c>
      <c r="R5" s="2">
        <f>IFERROR(VLOOKUP($A5,'Player Worksheet_Rnd17'!$A$2:$B$85,2,FALSE),"")</f>
        <v>2</v>
      </c>
      <c r="S5" s="2">
        <f>IFERROR(VLOOKUP($A5,'Player Worksheet_Rnd18'!$A$2:$B$85,2,FALSE),"")</f>
        <v>0</v>
      </c>
      <c r="T5" s="2">
        <f>IFERROR(VLOOKUP($A5,'Player Worksheet_Rnd19'!$A$2:$B$85,2,FALSE),"")</f>
        <v>1</v>
      </c>
      <c r="U5" s="2">
        <f>IFERROR(VLOOKUP($A5,'Player Worksheet_Rnd20'!$A$2:$B$85,2,FALSE),"")</f>
        <v>0</v>
      </c>
      <c r="V5" s="2">
        <f>IFERROR(VLOOKUP($A5,'Player Worksheet_Rnd21'!$A$2:$B$85,2,FALSE),"")</f>
        <v>0</v>
      </c>
      <c r="W5" s="2">
        <f>IFERROR(VLOOKUP($A5,'Player Worksheet_Rnd22'!$A$2:$B$85,2,FALSE),"")</f>
        <v>1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0</v>
      </c>
      <c r="AA5" s="2">
        <f>IFERROR(VLOOKUP($A5,'Player Worksheet_Rnd26'!$A$2:$B$85,2,FALSE),"")</f>
        <v>0</v>
      </c>
      <c r="AB5" s="2">
        <f>IFERROR(VLOOKUP($A5,'Player Worksheet_Rnd27'!$A$2:$B$85,2,FALSE),"")</f>
        <v>0</v>
      </c>
      <c r="AC5" s="2">
        <f>IFERROR(VLOOKUP($A5,'Player Worksheet_Rnd28'!$A$2:$B$85,2,FALSE),"")</f>
        <v>0</v>
      </c>
      <c r="AD5" s="2">
        <f>IFERROR(VLOOKUP($A5,'Player Worksheet_Rnd29'!$A$2:$B$85,2,FALSE),"")</f>
        <v>1</v>
      </c>
      <c r="AE5" s="2">
        <f>IFERROR(VLOOKUP($A5,'Player Worksheet_Rnd30'!$A$2:$B$85,2,FALSE),"")</f>
        <v>0</v>
      </c>
      <c r="AF5" s="2">
        <f>IFERROR(VLOOKUP($A5,'Player Worksheet_Rnd31'!$A$2:$B$85,2,FALSE),"")</f>
        <v>0</v>
      </c>
      <c r="AK5" s="2">
        <f t="shared" si="1"/>
        <v>31</v>
      </c>
    </row>
    <row r="6" spans="1:37" x14ac:dyDescent="0.25">
      <c r="A6" s="16" t="s">
        <v>109</v>
      </c>
      <c r="B6" s="2">
        <f>IFERROR(VLOOKUP($A6,'Player Worksheet_Rnd1'!$A$2:$B$85,2,FALSE),"")</f>
        <v>0</v>
      </c>
      <c r="C6" s="2">
        <f>IFERROR(VLOOKUP($A6,'Player Worksheet_Rnd2'!$A$2:$B$85,2,FALSE),"")</f>
        <v>1</v>
      </c>
      <c r="D6" s="2">
        <f>IFERROR(VLOOKUP($A6,'Player Worksheet_Rnd3'!$A$2:$B$85,2,FALSE),"")</f>
        <v>1</v>
      </c>
      <c r="E6" s="2">
        <f>IFERROR(VLOOKUP($A6,'Player Worksheet_Rnd4'!$A$2:$B$85,2,FALSE),"")</f>
        <v>3</v>
      </c>
      <c r="F6" s="2">
        <f>IFERROR(VLOOKUP($A6,'Player Worksheet_Rnd5'!$A$2:$B$85,2,FALSE),"")</f>
        <v>0</v>
      </c>
      <c r="G6" s="2">
        <f>IFERROR(VLOOKUP($A6,'Player Worksheet_Rnd6'!$A$2:$B$85,2,FALSE),"")</f>
        <v>0</v>
      </c>
      <c r="H6" s="2">
        <f>IFERROR(VLOOKUP($A6,'Player Worksheet_Rnd7'!$A$2:$B$85,2,FALSE),"")</f>
        <v>10</v>
      </c>
      <c r="I6" s="2">
        <f>IFERROR(VLOOKUP($A6,'Player Worksheet_Rnd8'!$A$2:$B$85,2,FALSE),"")</f>
        <v>12</v>
      </c>
      <c r="J6" s="2">
        <f>IFERROR(VLOOKUP($A6,'Player Worksheet_Rnd9'!$A$2:$B$85,2,FALSE),"")</f>
        <v>6</v>
      </c>
      <c r="K6" s="2">
        <f>IFERROR(VLOOKUP($A6,'Player Worksheet_Rnd10'!$A$2:$B$85,2,FALSE),"")</f>
        <v>0</v>
      </c>
      <c r="L6" s="2">
        <f>IFERROR(VLOOKUP($A6,'Player Worksheet_Rnd11'!$A$2:$B$85,2,FALSE),"")</f>
        <v>3</v>
      </c>
      <c r="M6" s="2">
        <f>IFERROR(VLOOKUP($A6,'Player Worksheet_Rnd12'!$A$2:$B$85,2,FALSE),"")</f>
        <v>12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P6" s="2">
        <f>IFERROR(VLOOKUP($A6,'Player Worksheet_Rnd15'!$A$2:$B$85,2,FALSE),"")</f>
        <v>0</v>
      </c>
      <c r="Q6" s="2">
        <f>IFERROR(VLOOKUP($A6,'Player Worksheet_Rnd16'!$A$2:$B$85,2,FALSE),"")</f>
        <v>3</v>
      </c>
      <c r="R6" s="2">
        <f>IFERROR(VLOOKUP($A6,'Player Worksheet_Rnd17'!$A$2:$B$85,2,FALSE),"")</f>
        <v>6</v>
      </c>
      <c r="S6" s="2">
        <f>IFERROR(VLOOKUP($A6,'Player Worksheet_Rnd18'!$A$2:$B$85,2,FALSE),"")</f>
        <v>0</v>
      </c>
      <c r="T6" s="2">
        <f>IFERROR(VLOOKUP($A6,'Player Worksheet_Rnd19'!$A$2:$B$85,2,FALSE),"")</f>
        <v>3</v>
      </c>
      <c r="U6" s="2">
        <f>IFERROR(VLOOKUP($A6,'Player Worksheet_Rnd20'!$A$2:$B$85,2,FALSE),"")</f>
        <v>1</v>
      </c>
      <c r="V6" s="2">
        <f>IFERROR(VLOOKUP($A6,'Player Worksheet_Rnd21'!$A$2:$B$85,2,FALSE),"")</f>
        <v>0</v>
      </c>
      <c r="W6" s="2">
        <f>IFERROR(VLOOKUP($A6,'Player Worksheet_Rnd22'!$A$2:$B$85,2,FALSE),"")</f>
        <v>0</v>
      </c>
      <c r="X6" s="2">
        <f>IFERROR(VLOOKUP($A6,'Player Worksheet_Rnd23'!$A$2:$B$85,2,FALSE),"")</f>
        <v>0</v>
      </c>
      <c r="Y6" s="2">
        <f>IFERROR(VLOOKUP($A6,'Player Worksheet_Rnd24'!$A$2:$B$85,2,FALSE),"")</f>
        <v>0</v>
      </c>
      <c r="Z6" s="2">
        <f>IFERROR(VLOOKUP($A6,'Player Worksheet_Rnd25'!$A$2:$B$85,2,FALSE),"")</f>
        <v>1</v>
      </c>
      <c r="AA6" s="2">
        <f>IFERROR(VLOOKUP($A6,'Player Worksheet_Rnd26'!$A$2:$B$85,2,FALSE),"")</f>
        <v>12</v>
      </c>
      <c r="AB6" s="2">
        <f>IFERROR(VLOOKUP($A6,'Player Worksheet_Rnd27'!$A$2:$B$85,2,FALSE),"")</f>
        <v>0</v>
      </c>
      <c r="AC6" s="2">
        <f>IFERROR(VLOOKUP($A6,'Player Worksheet_Rnd28'!$A$2:$B$85,2,FALSE),"")</f>
        <v>0</v>
      </c>
      <c r="AD6" s="2">
        <f>IFERROR(VLOOKUP($A6,'Player Worksheet_Rnd29'!$A$2:$B$85,2,FALSE),"")</f>
        <v>1</v>
      </c>
      <c r="AE6" s="2">
        <f>IFERROR(VLOOKUP($A6,'Player Worksheet_Rnd30'!$A$2:$B$85,2,FALSE),"")</f>
        <v>1</v>
      </c>
      <c r="AF6" s="2">
        <f>IFERROR(VLOOKUP($A6,'Player Worksheet_Rnd31'!$A$2:$B$85,2,FALSE),"")</f>
        <v>6</v>
      </c>
      <c r="AK6" s="2">
        <f t="shared" si="1"/>
        <v>83</v>
      </c>
    </row>
    <row r="7" spans="1:37" s="44" customFormat="1" x14ac:dyDescent="0.25">
      <c r="A7" s="43" t="s">
        <v>114</v>
      </c>
      <c r="B7" s="44">
        <f>IFERROR(VLOOKUP($A7,'Player Worksheet_Rnd1'!$A$2:$B$85,2,FALSE),"")</f>
        <v>0</v>
      </c>
      <c r="C7" s="44">
        <f>IFERROR(VLOOKUP($A7,'Player Worksheet_Rnd2'!$A$2:$B$85,2,FALSE),"")</f>
        <v>1</v>
      </c>
      <c r="D7" s="44">
        <v>6</v>
      </c>
      <c r="E7" s="44">
        <f>IFERROR(VLOOKUP($A7,'Player Worksheet_Rnd4'!$A$2:$B$85,2,FALSE),"")</f>
        <v>0</v>
      </c>
      <c r="F7" s="44">
        <f>IFERROR(VLOOKUP($A7,'Player Worksheet_Rnd5'!$A$2:$B$85,2,FALSE),"")</f>
        <v>0</v>
      </c>
      <c r="G7" s="44">
        <f>IFERROR(VLOOKUP($A7,'Player Worksheet_Rnd6'!$A$2:$B$85,2,FALSE),"")</f>
        <v>0</v>
      </c>
      <c r="H7" s="44">
        <f>IFERROR(VLOOKUP($A7,'Player Worksheet_Rnd7'!$A$2:$B$85,2,FALSE),"")</f>
        <v>1</v>
      </c>
      <c r="I7" s="44">
        <f>IFERROR(VLOOKUP($A7,'Player Worksheet_Rnd8'!$A$2:$B$85,2,FALSE),"")</f>
        <v>0</v>
      </c>
      <c r="J7" s="44">
        <f>IFERROR(VLOOKUP($A7,'Player Worksheet_Rnd9'!$A$2:$B$85,2,FALSE),"")</f>
        <v>0</v>
      </c>
      <c r="K7" s="44">
        <f>IFERROR(VLOOKUP($A7,'Player Worksheet_Rnd10'!$A$2:$B$85,2,FALSE),"")</f>
        <v>1</v>
      </c>
      <c r="L7" s="44">
        <f>IFERROR(VLOOKUP($A7,'Player Worksheet_Rnd11'!$A$2:$B$85,2,FALSE),"")</f>
        <v>0</v>
      </c>
      <c r="N7" s="44">
        <f>IFERROR(VLOOKUP($A7,'Player Worksheet_Rnd13'!$A$2:$B$85,2,FALSE),"")</f>
        <v>1</v>
      </c>
      <c r="O7" s="44">
        <f>IFERROR(VLOOKUP($A7,'Player Worksheet_Rnd14'!$A$2:$B$85,2,FALSE),"")</f>
        <v>3</v>
      </c>
      <c r="AK7" s="44">
        <f t="shared" si="1"/>
        <v>13</v>
      </c>
    </row>
    <row r="8" spans="1:37" s="44" customFormat="1" x14ac:dyDescent="0.25">
      <c r="A8" s="43" t="s">
        <v>173</v>
      </c>
      <c r="B8" s="44">
        <f>IFERROR(VLOOKUP($A8,'Player Worksheet_Rnd1'!$A$2:$B$85,2,FALSE),"")</f>
        <v>0</v>
      </c>
      <c r="C8" s="44">
        <f>IFERROR(VLOOKUP($A8,'Player Worksheet_Rnd2'!$A$2:$B$85,2,FALSE),"")</f>
        <v>1</v>
      </c>
      <c r="D8" s="44">
        <f>IFERROR(VLOOKUP($A8,'Player Worksheet_Rnd3'!$A$2:$B$85,2,FALSE),"")</f>
        <v>3</v>
      </c>
      <c r="E8" s="44">
        <f>IFERROR(VLOOKUP($A8,'Player Worksheet_Rnd4'!$A$2:$B$85,2,FALSE),"")</f>
        <v>6</v>
      </c>
      <c r="F8" s="44">
        <f>IFERROR(VLOOKUP($A8,'Player Worksheet_Rnd5'!$A$2:$B$85,2,FALSE),"")</f>
        <v>0</v>
      </c>
      <c r="G8" s="44">
        <f>IFERROR(VLOOKUP($A8,'Player Worksheet_Rnd6'!$A$2:$B$85,2,FALSE),"")</f>
        <v>0</v>
      </c>
      <c r="H8" s="44">
        <f>IFERROR(VLOOKUP($A8,'Player Worksheet_Rnd7'!$A$2:$B$85,2,FALSE),"")</f>
        <v>1</v>
      </c>
      <c r="I8" s="44">
        <f>IFERROR(VLOOKUP($A8,'Player Worksheet_Rnd8'!$A$2:$B$85,2,FALSE),"")</f>
        <v>0</v>
      </c>
      <c r="J8" s="44">
        <f>IFERROR(VLOOKUP($A8,'Player Worksheet_Rnd9'!$A$2:$B$85,2,FALSE),"")</f>
        <v>0</v>
      </c>
      <c r="K8" s="44">
        <f>IFERROR(VLOOKUP($A8,'Player Worksheet_Rnd10'!$A$2:$B$85,2,FALSE),"")</f>
        <v>0</v>
      </c>
      <c r="L8" s="44">
        <f>IFERROR(VLOOKUP($A8,'Player Worksheet_Rnd11'!$A$2:$B$85,2,FALSE),"")</f>
        <v>0</v>
      </c>
      <c r="M8" s="44">
        <f>IFERROR(VLOOKUP($A8,'Player Worksheet_Rnd12'!$A$2:$B$85,2,FALSE),"")</f>
        <v>2</v>
      </c>
      <c r="N8" s="44">
        <f>IFERROR(VLOOKUP($A8,'Player Worksheet_Rnd13'!$A$2:$B$85,2,FALSE),"")</f>
        <v>1</v>
      </c>
      <c r="O8" s="44">
        <f>IFERROR(VLOOKUP($A8,'Player Worksheet_Rnd14'!$A$2:$B$85,2,FALSE),"")</f>
        <v>3</v>
      </c>
      <c r="AK8" s="44">
        <f t="shared" si="1"/>
        <v>17</v>
      </c>
    </row>
    <row r="9" spans="1:37" s="44" customFormat="1" x14ac:dyDescent="0.25">
      <c r="A9" s="43" t="s">
        <v>147</v>
      </c>
      <c r="B9" s="44">
        <f>IFERROR(VLOOKUP($A9,'Player Worksheet_Rnd1'!$A$2:$B$85,2,FALSE),"")</f>
        <v>6</v>
      </c>
      <c r="C9" s="44">
        <f>IFERROR(VLOOKUP($A9,'Player Worksheet_Rnd2'!$A$2:$B$85,2,FALSE),"")</f>
        <v>0</v>
      </c>
      <c r="D9" s="44">
        <f>IFERROR(VLOOKUP($A9,'Player Worksheet_Rnd3'!$A$2:$B$85,2,FALSE),"")</f>
        <v>0</v>
      </c>
      <c r="E9" s="44">
        <f>IFERROR(VLOOKUP($A9,'Player Worksheet_Rnd4'!$A$2:$B$85,2,FALSE),"")</f>
        <v>0</v>
      </c>
      <c r="F9" s="44">
        <f>IFERROR(VLOOKUP($A9,'Player Worksheet_Rnd5'!$A$2:$B$85,2,FALSE),"")</f>
        <v>6</v>
      </c>
      <c r="G9" s="44">
        <f>IFERROR(VLOOKUP($A9,'Player Worksheet_Rnd6'!$A$2:$B$85,2,FALSE),"")</f>
        <v>1</v>
      </c>
      <c r="H9" s="44">
        <f>IFERROR(VLOOKUP($A9,'Player Worksheet_Rnd7'!$A$2:$B$85,2,FALSE),"")</f>
        <v>0</v>
      </c>
      <c r="I9" s="44">
        <f>IFERROR(VLOOKUP($A9,'Player Worksheet_Rnd8'!$A$2:$B$85,2,FALSE),"")</f>
        <v>2</v>
      </c>
      <c r="J9" s="44">
        <f>IFERROR(VLOOKUP($A9,'Player Worksheet_Rnd9'!$A$2:$B$85,2,FALSE),"")</f>
        <v>0</v>
      </c>
      <c r="K9" s="44">
        <f>IFERROR(VLOOKUP($A9,'Player Worksheet_Rnd10'!$A$2:$B$85,2,FALSE),"")</f>
        <v>3</v>
      </c>
      <c r="L9" s="44">
        <f>IFERROR(VLOOKUP($A9,'Player Worksheet_Rnd11'!$A$2:$B$85,2,FALSE),"")</f>
        <v>0</v>
      </c>
      <c r="M9" s="44">
        <f>IFERROR(VLOOKUP($A9,'Player Worksheet_Rnd12'!$A$2:$B$85,2,FALSE),"")</f>
        <v>0</v>
      </c>
      <c r="AK9" s="44">
        <f t="shared" si="1"/>
        <v>18</v>
      </c>
    </row>
    <row r="10" spans="1:37" s="44" customFormat="1" x14ac:dyDescent="0.25">
      <c r="A10" s="46" t="s">
        <v>247</v>
      </c>
      <c r="M10" s="44">
        <f>IFERROR(VLOOKUP($A10,'Player Worksheet_Rnd12'!$A$2:$B$85,2,FALSE),"")</f>
        <v>2</v>
      </c>
      <c r="AK10" s="44">
        <f t="shared" si="1"/>
        <v>2</v>
      </c>
    </row>
    <row r="11" spans="1:37" x14ac:dyDescent="0.25">
      <c r="A11" s="3" t="s">
        <v>117</v>
      </c>
      <c r="N11" s="2">
        <f>IFERROR(VLOOKUP($A11,'Player Worksheet_Rnd13'!$A$2:$B$85,2,FALSE),"")</f>
        <v>3</v>
      </c>
      <c r="O11" s="2">
        <f>IFERROR(VLOOKUP($A11,'Player Worksheet_Rnd14'!$A$2:$B$85,2,FALSE),"")</f>
        <v>0</v>
      </c>
      <c r="P11" s="2">
        <f>IFERROR(VLOOKUP($A11,'Player Worksheet_Rnd15'!$A$2:$B$85,2,FALSE),"")</f>
        <v>6</v>
      </c>
      <c r="Q11" s="2">
        <f>IFERROR(VLOOKUP($A11,'Player Worksheet_Rnd16'!$A$2:$B$85,2,FALSE),"")</f>
        <v>1</v>
      </c>
      <c r="R11" s="2">
        <f>IFERROR(VLOOKUP($A11,'Player Worksheet_Rnd17'!$A$2:$B$85,2,FALSE),"")</f>
        <v>2</v>
      </c>
      <c r="S11" s="2">
        <f>IFERROR(VLOOKUP($A11,'Player Worksheet_Rnd18'!$A$2:$B$85,2,FALSE),"")</f>
        <v>1</v>
      </c>
      <c r="T11" s="2">
        <f>IFERROR(VLOOKUP($A11,'Player Worksheet_Rnd19'!$A$2:$B$85,2,FALSE),"")</f>
        <v>1</v>
      </c>
      <c r="U11" s="2">
        <f>IFERROR(VLOOKUP($A11,'Player Worksheet_Rnd20'!$A$2:$B$85,2,FALSE),"")</f>
        <v>0</v>
      </c>
      <c r="V11" s="2">
        <f>IFERROR(VLOOKUP($A11,'Player Worksheet_Rnd21'!$A$2:$B$85,2,FALSE),"")</f>
        <v>0</v>
      </c>
      <c r="W11" s="2">
        <f>IFERROR(VLOOKUP($A11,'Player Worksheet_Rnd22'!$A$2:$B$85,2,FALSE),"")</f>
        <v>0</v>
      </c>
      <c r="X11" s="2">
        <f>IFERROR(VLOOKUP($A11,'Player Worksheet_Rnd23'!$A$2:$B$85,2,FALSE),"")</f>
        <v>0</v>
      </c>
      <c r="Y11" s="2">
        <f>IFERROR(VLOOKUP($A11,'Player Worksheet_Rnd24'!$A$2:$B$85,2,FALSE),"")</f>
        <v>1</v>
      </c>
      <c r="Z11" s="2">
        <f>IFERROR(VLOOKUP($A11,'Player Worksheet_Rnd25'!$A$2:$B$85,2,FALSE),"")</f>
        <v>0</v>
      </c>
      <c r="AA11" s="2">
        <f>IFERROR(VLOOKUP($A11,'Player Worksheet_Rnd26'!$A$2:$B$85,2,FALSE),"")</f>
        <v>0</v>
      </c>
      <c r="AB11" s="2">
        <f>IFERROR(VLOOKUP($A11,'Player Worksheet_Rnd27'!$A$2:$B$85,2,FALSE),"")</f>
        <v>0</v>
      </c>
      <c r="AC11" s="2" t="str">
        <f>IFERROR(VLOOKUP($A11,'Player Worksheet_Rnd28'!$A$2:$B$85,2,FALSE),"")</f>
        <v>last</v>
      </c>
      <c r="AD11" s="2">
        <f>IFERROR(VLOOKUP($A11,'Player Worksheet_Rnd29'!$A$2:$B$85,2,FALSE),"")</f>
        <v>0</v>
      </c>
      <c r="AE11" s="2">
        <f>IFERROR(VLOOKUP($A11,'Player Worksheet_Rnd30'!$A$2:$B$85,2,FALSE),"")</f>
        <v>0</v>
      </c>
      <c r="AF11" s="2">
        <f>IFERROR(VLOOKUP($A11,'Player Worksheet_Rnd31'!$A$2:$B$85,2,FALSE),"")</f>
        <v>0</v>
      </c>
      <c r="AK11" s="2">
        <f t="shared" si="1"/>
        <v>15</v>
      </c>
    </row>
    <row r="12" spans="1:37" x14ac:dyDescent="0.25">
      <c r="A12" s="3" t="s">
        <v>291</v>
      </c>
      <c r="P12" s="2">
        <f>IFERROR(VLOOKUP($A12,'Player Worksheet_Rnd15'!$A$2:$B$85,2,FALSE),"")</f>
        <v>0</v>
      </c>
      <c r="Q12" s="2">
        <f>IFERROR(VLOOKUP($A12,'Player Worksheet_Rnd16'!$A$2:$B$85,2,FALSE),"")</f>
        <v>0</v>
      </c>
      <c r="S12" s="2">
        <f>IFERROR(VLOOKUP($A12,'Player Worksheet_Rnd18'!$A$2:$B$85,2,FALSE),"")</f>
        <v>0</v>
      </c>
      <c r="T12" s="2">
        <f>IFERROR(VLOOKUP($A12,'Player Worksheet_Rnd19'!$A$2:$B$85,2,FALSE),"")</f>
        <v>0</v>
      </c>
      <c r="U12" s="2">
        <f>IFERROR(VLOOKUP($A12,'Player Worksheet_Rnd20'!$A$2:$B$85,2,FALSE),"")</f>
        <v>0</v>
      </c>
      <c r="V12" s="2">
        <f>IFERROR(VLOOKUP($A12,'Player Worksheet_Rnd21'!$A$2:$B$85,2,FALSE),"")</f>
        <v>0</v>
      </c>
      <c r="W12" s="2">
        <f>IFERROR(VLOOKUP($A12,'Player Worksheet_Rnd22'!$A$2:$B$85,2,FALSE),"")</f>
        <v>0</v>
      </c>
      <c r="X12" s="2">
        <f>IFERROR(VLOOKUP($A12,'Player Worksheet_Rnd23'!$A$2:$B$85,2,FALSE),"")</f>
        <v>1</v>
      </c>
      <c r="Y12" s="2">
        <f>IFERROR(VLOOKUP($A12,'Player Worksheet_Rnd24'!$A$2:$B$85,2,FALSE),"")</f>
        <v>0</v>
      </c>
      <c r="Z12" s="2">
        <f>IFERROR(VLOOKUP($A12,'Player Worksheet_Rnd25'!$A$2:$B$85,2,FALSE),"")</f>
        <v>0</v>
      </c>
      <c r="AB12" s="2">
        <f>IFERROR(VLOOKUP($A12,'Player Worksheet_Rnd27'!$A$2:$B$85,2,FALSE),"")</f>
        <v>1</v>
      </c>
      <c r="AC12" s="2">
        <f>IFERROR(VLOOKUP($A12,'Player Worksheet_Rnd28'!$A$2:$B$85,2,FALSE),"")</f>
        <v>0</v>
      </c>
      <c r="AD12" s="2">
        <f>IFERROR(VLOOKUP($A12,'Player Worksheet_Rnd29'!$A$2:$B$85,2,FALSE),"")</f>
        <v>0</v>
      </c>
      <c r="AE12" s="2">
        <f>IFERROR(VLOOKUP($A12,'Player Worksheet_Rnd30'!$A$2:$B$85,2,FALSE),"")</f>
        <v>0</v>
      </c>
      <c r="AF12" s="2">
        <f>IFERROR(VLOOKUP($A12,'Player Worksheet_Rnd31'!$A$2:$B$85,2,FALSE),"")</f>
        <v>0</v>
      </c>
      <c r="AK12" s="2">
        <f t="shared" si="1"/>
        <v>2</v>
      </c>
    </row>
    <row r="13" spans="1:37" s="44" customFormat="1" x14ac:dyDescent="0.25">
      <c r="A13" s="46" t="s">
        <v>208</v>
      </c>
      <c r="P13" s="44">
        <f>IFERROR(VLOOKUP($A13,'Player Worksheet_Rnd15'!$A$2:$B$85,2,FALSE),"")</f>
        <v>1</v>
      </c>
      <c r="Q13" s="44">
        <f>IFERROR(VLOOKUP($A13,'Player Worksheet_Rnd16'!$A$2:$B$85,2,FALSE),"")</f>
        <v>0</v>
      </c>
      <c r="R13" s="44">
        <f>IFERROR(VLOOKUP($A13,'Player Worksheet_Rnd17'!$A$2:$B$85,2,FALSE),"")</f>
        <v>2</v>
      </c>
      <c r="S13" s="44">
        <f>IFERROR(VLOOKUP($A13,'Player Worksheet_Rnd18'!$A$2:$B$85,2,FALSE),"")</f>
        <v>0</v>
      </c>
      <c r="T13" s="44">
        <f>IFERROR(VLOOKUP($A13,'Player Worksheet_Rnd19'!$A$2:$B$85,2,FALSE),"")</f>
        <v>0</v>
      </c>
      <c r="U13" s="44">
        <f>IFERROR(VLOOKUP($A13,'Player Worksheet_Rnd20'!$A$2:$B$85,2,FALSE),"")</f>
        <v>3</v>
      </c>
      <c r="V13" s="44">
        <f>IFERROR(VLOOKUP($A13,'Player Worksheet_Rnd21'!$A$2:$B$85,2,FALSE),"")</f>
        <v>0</v>
      </c>
      <c r="W13" s="44">
        <f>IFERROR(VLOOKUP($A13,'Player Worksheet_Rnd22'!$A$2:$B$85,2,FALSE),"")</f>
        <v>0</v>
      </c>
      <c r="X13" s="44">
        <f>IFERROR(VLOOKUP($A13,'Player Worksheet_Rnd23'!$A$2:$B$85,2,FALSE),"")</f>
        <v>0</v>
      </c>
      <c r="Y13" s="44">
        <f>IFERROR(VLOOKUP($A13,'Player Worksheet_Rnd24'!$A$2:$B$85,2,FALSE),"")</f>
        <v>0</v>
      </c>
      <c r="Z13" s="44">
        <f>IFERROR(VLOOKUP($A13,'Player Worksheet_Rnd25'!$A$2:$B$85,2,FALSE),"")</f>
        <v>1</v>
      </c>
      <c r="AA13" s="44">
        <f>IFERROR(VLOOKUP($A13,'Player Worksheet_Rnd26'!$A$2:$B$85,2,FALSE),"")</f>
        <v>0</v>
      </c>
      <c r="AB13" s="44">
        <f>IFERROR(VLOOKUP($A13,'Player Worksheet_Rnd27'!$A$2:$B$85,2,FALSE),"")</f>
        <v>1</v>
      </c>
      <c r="AC13" s="44">
        <f>IFERROR(VLOOKUP($A13,'Player Worksheet_Rnd28'!$A$2:$B$85,2,FALSE),"")</f>
        <v>0</v>
      </c>
      <c r="AD13" s="44">
        <f>IFERROR(VLOOKUP($A13,'Player Worksheet_Rnd29'!$A$2:$B$85,2,FALSE),"")</f>
        <v>0</v>
      </c>
      <c r="AK13" s="44">
        <f t="shared" si="1"/>
        <v>8</v>
      </c>
    </row>
    <row r="14" spans="1:37" s="44" customFormat="1" x14ac:dyDescent="0.25">
      <c r="A14" s="46" t="s">
        <v>270</v>
      </c>
      <c r="R14" s="44">
        <f>IFERROR(VLOOKUP($A14,'Player Worksheet_Rnd17'!$A$2:$B$85,2,FALSE),"")</f>
        <v>0</v>
      </c>
      <c r="AA14" s="44">
        <f>IFERROR(VLOOKUP($A14,'Player Worksheet_Rnd26'!$A$2:$B$85,2,FALSE),"")</f>
        <v>0</v>
      </c>
      <c r="AK14" s="44">
        <f t="shared" si="1"/>
        <v>0</v>
      </c>
    </row>
    <row r="15" spans="1:37" x14ac:dyDescent="0.25">
      <c r="A15" s="3" t="s">
        <v>363</v>
      </c>
      <c r="AF15" s="2">
        <f>IFERROR(VLOOKUP($A15,'Player Worksheet_Rnd31'!$A$2:$B$85,2,FALSE),"")</f>
        <v>0</v>
      </c>
      <c r="AK15" s="2">
        <f t="shared" si="1"/>
        <v>0</v>
      </c>
    </row>
    <row r="16" spans="1:37" x14ac:dyDescent="0.25">
      <c r="AK16" s="2">
        <f t="shared" si="1"/>
        <v>0</v>
      </c>
    </row>
    <row r="17" spans="1:37" x14ac:dyDescent="0.25"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6</v>
      </c>
      <c r="C33" s="2">
        <f t="shared" si="3"/>
        <v>14</v>
      </c>
      <c r="D33" s="2">
        <f t="shared" si="3"/>
        <v>16</v>
      </c>
      <c r="E33" s="2">
        <f t="shared" si="3"/>
        <v>21</v>
      </c>
      <c r="F33" s="2">
        <f t="shared" si="3"/>
        <v>12</v>
      </c>
      <c r="G33" s="2">
        <f t="shared" si="3"/>
        <v>1</v>
      </c>
      <c r="H33" s="2">
        <f t="shared" si="3"/>
        <v>16</v>
      </c>
      <c r="I33" s="2">
        <f t="shared" si="3"/>
        <v>30</v>
      </c>
      <c r="J33" s="2">
        <f t="shared" si="3"/>
        <v>8</v>
      </c>
      <c r="K33" s="2">
        <f t="shared" si="3"/>
        <v>22</v>
      </c>
      <c r="L33" s="2">
        <f t="shared" si="3"/>
        <v>4</v>
      </c>
      <c r="M33" s="2">
        <f t="shared" si="3"/>
        <v>30</v>
      </c>
      <c r="N33" s="2">
        <f t="shared" si="3"/>
        <v>17</v>
      </c>
      <c r="O33" s="2">
        <f t="shared" si="3"/>
        <v>9</v>
      </c>
      <c r="P33" s="2">
        <f t="shared" si="3"/>
        <v>28</v>
      </c>
      <c r="Q33" s="2">
        <f t="shared" si="3"/>
        <v>14</v>
      </c>
      <c r="R33" s="2">
        <f t="shared" si="3"/>
        <v>66</v>
      </c>
      <c r="S33" s="2">
        <f t="shared" si="3"/>
        <v>9</v>
      </c>
      <c r="T33" s="2">
        <f t="shared" si="3"/>
        <v>25</v>
      </c>
      <c r="U33" s="2">
        <f t="shared" si="3"/>
        <v>4</v>
      </c>
      <c r="V33" s="2">
        <f t="shared" si="3"/>
        <v>14</v>
      </c>
      <c r="W33" s="2">
        <f t="shared" si="3"/>
        <v>11</v>
      </c>
      <c r="X33" s="2">
        <f t="shared" si="3"/>
        <v>1</v>
      </c>
      <c r="Y33" s="2">
        <f t="shared" si="3"/>
        <v>4</v>
      </c>
      <c r="Z33" s="2">
        <f t="shared" si="3"/>
        <v>8</v>
      </c>
      <c r="AA33" s="2">
        <f t="shared" si="3"/>
        <v>52</v>
      </c>
      <c r="AB33" s="2">
        <f t="shared" si="3"/>
        <v>3</v>
      </c>
      <c r="AC33" s="2">
        <f t="shared" si="3"/>
        <v>3</v>
      </c>
      <c r="AD33" s="2">
        <f>SUM(AD2:AD32)</f>
        <v>15</v>
      </c>
      <c r="AE33" s="2">
        <f>SUM(AE2:AE32)</f>
        <v>22</v>
      </c>
      <c r="AF33" s="2">
        <f>SUM(AF2:AF32)</f>
        <v>12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497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6"/>
  <sheetViews>
    <sheetView topLeftCell="A13" workbookViewId="0">
      <selection activeCell="A13" sqref="A1:XFD1048576"/>
    </sheetView>
  </sheetViews>
  <sheetFormatPr defaultColWidth="32.42578125" defaultRowHeight="15.75" x14ac:dyDescent="0.25"/>
  <cols>
    <col min="1" max="1" width="44.7109375" style="35" customWidth="1"/>
    <col min="2" max="2" width="39.7109375" style="37" customWidth="1"/>
    <col min="3" max="3" width="46.140625" style="37" customWidth="1"/>
    <col min="4" max="4" width="25.140625" style="37" customWidth="1"/>
    <col min="5" max="5" width="11.5703125" style="37" customWidth="1"/>
    <col min="6" max="6" width="20.5703125" style="37" customWidth="1"/>
    <col min="7" max="7" width="10.7109375" style="37" customWidth="1"/>
    <col min="8" max="8" width="16.140625" style="37" customWidth="1"/>
    <col min="9" max="9" width="11" style="37" customWidth="1"/>
    <col min="10" max="10" width="15.7109375" style="37" customWidth="1"/>
    <col min="11" max="11" width="10.42578125" style="37" customWidth="1"/>
    <col min="12" max="16384" width="32.42578125" style="37"/>
  </cols>
  <sheetData>
    <row r="1" spans="1:9" x14ac:dyDescent="0.25">
      <c r="A1" s="35" t="s">
        <v>47</v>
      </c>
      <c r="B1" s="36" t="s">
        <v>48</v>
      </c>
      <c r="C1" s="1" t="s">
        <v>50</v>
      </c>
      <c r="D1" s="36" t="s">
        <v>49</v>
      </c>
    </row>
    <row r="3" spans="1:9" x14ac:dyDescent="0.25">
      <c r="A3" s="38" t="s">
        <v>39</v>
      </c>
      <c r="B3" s="36" t="s">
        <v>31</v>
      </c>
      <c r="C3" s="36" t="s">
        <v>151</v>
      </c>
      <c r="D3" s="56" t="s">
        <v>339</v>
      </c>
      <c r="F3" s="36"/>
      <c r="H3" s="36"/>
    </row>
    <row r="4" spans="1:9" x14ac:dyDescent="0.25">
      <c r="A4" s="38"/>
      <c r="B4" s="36"/>
      <c r="C4" s="36"/>
      <c r="D4" s="36"/>
      <c r="F4" s="36"/>
    </row>
    <row r="5" spans="1:9" x14ac:dyDescent="0.25">
      <c r="A5" s="38" t="s">
        <v>40</v>
      </c>
      <c r="B5" s="36" t="s">
        <v>31</v>
      </c>
      <c r="C5" s="36" t="s">
        <v>32</v>
      </c>
      <c r="D5" s="59" t="s">
        <v>365</v>
      </c>
      <c r="E5" s="36"/>
      <c r="F5" s="36"/>
    </row>
    <row r="6" spans="1:9" x14ac:dyDescent="0.25">
      <c r="A6" s="38"/>
      <c r="B6" s="36"/>
      <c r="C6" s="36"/>
      <c r="D6" s="36"/>
      <c r="F6" s="36"/>
    </row>
    <row r="7" spans="1:9" x14ac:dyDescent="0.25">
      <c r="A7" s="38" t="s">
        <v>70</v>
      </c>
      <c r="B7" s="36" t="s">
        <v>23</v>
      </c>
      <c r="C7" s="36" t="s">
        <v>35</v>
      </c>
      <c r="D7" s="56" t="s">
        <v>3</v>
      </c>
      <c r="E7" s="57">
        <f>Smails!AK36</f>
        <v>13</v>
      </c>
      <c r="F7" s="36" t="s">
        <v>12</v>
      </c>
      <c r="G7" s="37">
        <f>Smails!AK35</f>
        <v>9</v>
      </c>
      <c r="H7" s="36" t="s">
        <v>54</v>
      </c>
      <c r="I7" s="37">
        <f>Smails!AK37</f>
        <v>9</v>
      </c>
    </row>
    <row r="8" spans="1:9" x14ac:dyDescent="0.25">
      <c r="A8" s="38"/>
      <c r="B8" s="36"/>
      <c r="C8" s="36"/>
      <c r="D8" s="36"/>
      <c r="F8" s="36"/>
    </row>
    <row r="9" spans="1:9" x14ac:dyDescent="0.25">
      <c r="A9" s="38" t="s">
        <v>41</v>
      </c>
      <c r="B9" s="36" t="s">
        <v>33</v>
      </c>
      <c r="C9" s="36" t="s">
        <v>42</v>
      </c>
      <c r="D9" s="36" t="s">
        <v>34</v>
      </c>
      <c r="E9" s="57">
        <f>Powelly!AK33+Mahns!AK32</f>
        <v>855</v>
      </c>
      <c r="F9" s="36" t="s">
        <v>26</v>
      </c>
      <c r="G9" s="37">
        <f>CJ!AK33+Bradels!AK33</f>
        <v>851</v>
      </c>
    </row>
    <row r="10" spans="1:9" x14ac:dyDescent="0.25">
      <c r="A10" s="38"/>
      <c r="B10" s="36"/>
      <c r="C10" s="36"/>
      <c r="D10" s="36"/>
      <c r="F10" s="36"/>
    </row>
    <row r="11" spans="1:9" x14ac:dyDescent="0.25">
      <c r="A11" s="38" t="s">
        <v>39</v>
      </c>
      <c r="B11" s="36" t="s">
        <v>43</v>
      </c>
      <c r="C11" s="36" t="s">
        <v>35</v>
      </c>
      <c r="D11" s="36" t="s">
        <v>3</v>
      </c>
      <c r="E11" s="37">
        <v>70</v>
      </c>
      <c r="F11" s="56" t="s">
        <v>12</v>
      </c>
      <c r="G11" s="57">
        <v>78</v>
      </c>
    </row>
    <row r="12" spans="1:9" x14ac:dyDescent="0.25">
      <c r="A12" s="38"/>
      <c r="B12" s="36"/>
      <c r="C12" s="36"/>
      <c r="D12" s="36"/>
      <c r="E12" s="36"/>
      <c r="F12" s="36"/>
    </row>
    <row r="13" spans="1:9" x14ac:dyDescent="0.25">
      <c r="A13" s="38" t="s">
        <v>44</v>
      </c>
      <c r="B13" s="36" t="s">
        <v>57</v>
      </c>
      <c r="C13" s="36" t="s">
        <v>132</v>
      </c>
      <c r="D13" s="36" t="s">
        <v>66</v>
      </c>
      <c r="E13" s="56">
        <f>Smails!AK33+Muff!AK33</f>
        <v>1187</v>
      </c>
      <c r="F13" s="36" t="s">
        <v>67</v>
      </c>
      <c r="G13" s="37">
        <f>Bradels!AK33+Powelly!AK33</f>
        <v>920</v>
      </c>
    </row>
    <row r="14" spans="1:9" x14ac:dyDescent="0.25">
      <c r="A14" s="38"/>
      <c r="B14" s="36"/>
      <c r="C14" s="36"/>
      <c r="D14" s="36"/>
      <c r="F14" s="36"/>
    </row>
    <row r="15" spans="1:9" x14ac:dyDescent="0.25">
      <c r="A15" s="38" t="s">
        <v>45</v>
      </c>
      <c r="B15" s="36" t="s">
        <v>57</v>
      </c>
      <c r="C15" s="36" t="s">
        <v>35</v>
      </c>
      <c r="D15" s="36" t="s">
        <v>2</v>
      </c>
      <c r="E15" s="36">
        <f>Powelly!AK33</f>
        <v>423</v>
      </c>
      <c r="F15" s="36" t="s">
        <v>4</v>
      </c>
      <c r="G15" s="57">
        <f>Mahns!AK32</f>
        <v>432</v>
      </c>
    </row>
    <row r="16" spans="1:9" x14ac:dyDescent="0.25">
      <c r="A16" s="38"/>
      <c r="B16" s="36"/>
      <c r="C16" s="36"/>
      <c r="D16" s="36"/>
      <c r="F16" s="36"/>
    </row>
    <row r="17" spans="1:10" x14ac:dyDescent="0.25">
      <c r="A17" s="38" t="s">
        <v>72</v>
      </c>
      <c r="B17" s="36" t="s">
        <v>29</v>
      </c>
      <c r="C17" s="36" t="s">
        <v>60</v>
      </c>
      <c r="D17" s="36" t="s">
        <v>5</v>
      </c>
      <c r="E17" s="37">
        <f>Flea!AK33</f>
        <v>298</v>
      </c>
      <c r="F17" s="36" t="s">
        <v>0</v>
      </c>
      <c r="G17" s="57">
        <f>Bradels!AK33</f>
        <v>497</v>
      </c>
      <c r="H17" s="36"/>
      <c r="J17" s="36"/>
    </row>
    <row r="18" spans="1:10" x14ac:dyDescent="0.25">
      <c r="A18" s="38"/>
      <c r="B18" s="36"/>
      <c r="C18" s="36"/>
      <c r="D18" s="36"/>
      <c r="F18" s="36"/>
    </row>
    <row r="19" spans="1:10" x14ac:dyDescent="0.25">
      <c r="A19" s="38" t="s">
        <v>58</v>
      </c>
      <c r="B19" s="36" t="s">
        <v>33</v>
      </c>
      <c r="C19" s="36" t="s">
        <v>59</v>
      </c>
      <c r="D19" s="36" t="s">
        <v>68</v>
      </c>
      <c r="E19" s="57">
        <f>Hymie!AK33+Muff!AK33</f>
        <v>1102</v>
      </c>
      <c r="F19" s="36" t="s">
        <v>69</v>
      </c>
      <c r="G19" s="37">
        <f>Smails!AK33+Bradels!AK33</f>
        <v>1082</v>
      </c>
    </row>
    <row r="20" spans="1:10" x14ac:dyDescent="0.25">
      <c r="A20" s="38"/>
      <c r="B20" s="36"/>
      <c r="C20" s="36"/>
      <c r="D20" s="36"/>
      <c r="F20" s="36"/>
    </row>
    <row r="21" spans="1:10" x14ac:dyDescent="0.25">
      <c r="A21" s="38" t="s">
        <v>61</v>
      </c>
      <c r="B21" s="36" t="s">
        <v>62</v>
      </c>
      <c r="C21" s="36" t="s">
        <v>342</v>
      </c>
      <c r="D21" s="36" t="s">
        <v>54</v>
      </c>
      <c r="E21" s="57">
        <f>Hymie!AK2+Hymie!AK3</f>
        <v>144</v>
      </c>
      <c r="F21" s="36" t="s">
        <v>5</v>
      </c>
      <c r="G21" s="36">
        <f>Flea!AK2+Flea!AK3</f>
        <v>84</v>
      </c>
    </row>
    <row r="22" spans="1:10" x14ac:dyDescent="0.25">
      <c r="A22" s="38"/>
      <c r="B22" s="36"/>
      <c r="C22" s="36"/>
      <c r="D22" s="36"/>
      <c r="F22" s="36"/>
    </row>
    <row r="23" spans="1:10" x14ac:dyDescent="0.25">
      <c r="A23" s="38" t="s">
        <v>63</v>
      </c>
      <c r="B23" s="36" t="s">
        <v>65</v>
      </c>
      <c r="C23" s="36" t="s">
        <v>64</v>
      </c>
      <c r="D23" s="36" t="s">
        <v>54</v>
      </c>
      <c r="E23" s="57">
        <v>4554</v>
      </c>
      <c r="F23" s="36" t="s">
        <v>3</v>
      </c>
      <c r="G23" s="37">
        <v>4039</v>
      </c>
    </row>
    <row r="24" spans="1:10" x14ac:dyDescent="0.25">
      <c r="A24" s="38"/>
      <c r="B24" s="36"/>
      <c r="C24" s="36"/>
      <c r="D24" s="36"/>
      <c r="F24" s="36"/>
    </row>
    <row r="25" spans="1:10" x14ac:dyDescent="0.25">
      <c r="A25" s="39" t="s">
        <v>73</v>
      </c>
      <c r="B25" s="40" t="s">
        <v>74</v>
      </c>
      <c r="C25" s="40" t="s">
        <v>75</v>
      </c>
      <c r="D25" s="40" t="s">
        <v>2</v>
      </c>
      <c r="E25" s="57">
        <f>Powelly!AK2+Powelly!AK3</f>
        <v>105</v>
      </c>
      <c r="F25" s="36" t="s">
        <v>12</v>
      </c>
      <c r="G25" s="37">
        <f>Smails!AK2+Smails!AK3</f>
        <v>68</v>
      </c>
    </row>
    <row r="26" spans="1:10" x14ac:dyDescent="0.25">
      <c r="A26" s="38"/>
      <c r="B26" s="36"/>
      <c r="C26" s="36"/>
      <c r="D26" s="36"/>
      <c r="F26" s="36"/>
    </row>
    <row r="27" spans="1:10" x14ac:dyDescent="0.25">
      <c r="A27" s="38" t="s">
        <v>133</v>
      </c>
      <c r="B27" s="36" t="s">
        <v>29</v>
      </c>
      <c r="C27" s="36" t="s">
        <v>134</v>
      </c>
      <c r="D27" s="36" t="s">
        <v>54</v>
      </c>
      <c r="E27" s="37">
        <f>Hymie!AK33</f>
        <v>500</v>
      </c>
      <c r="F27" s="36" t="s">
        <v>12</v>
      </c>
      <c r="G27" s="57">
        <f>Smails!AK33</f>
        <v>585</v>
      </c>
    </row>
    <row r="28" spans="1:10" x14ac:dyDescent="0.25">
      <c r="A28" s="38"/>
      <c r="B28" s="36"/>
      <c r="C28" s="36"/>
      <c r="D28" s="36"/>
      <c r="F28" s="36"/>
    </row>
    <row r="29" spans="1:10" x14ac:dyDescent="0.25">
      <c r="A29" s="38" t="s">
        <v>152</v>
      </c>
      <c r="B29" s="36" t="s">
        <v>184</v>
      </c>
      <c r="C29" s="36" t="s">
        <v>170</v>
      </c>
      <c r="D29" s="36" t="s">
        <v>7</v>
      </c>
      <c r="E29" s="37">
        <v>738</v>
      </c>
      <c r="F29" s="36" t="s">
        <v>12</v>
      </c>
      <c r="G29" s="57">
        <v>1002</v>
      </c>
    </row>
    <row r="30" spans="1:10" x14ac:dyDescent="0.25">
      <c r="E30" s="36"/>
    </row>
    <row r="31" spans="1:10" x14ac:dyDescent="0.25">
      <c r="A31" s="35" t="s">
        <v>27</v>
      </c>
      <c r="B31" s="37" t="s">
        <v>29</v>
      </c>
      <c r="C31" s="37" t="s">
        <v>28</v>
      </c>
      <c r="E31" s="36" t="s">
        <v>81</v>
      </c>
    </row>
    <row r="32" spans="1:10" x14ac:dyDescent="0.25">
      <c r="A32" s="38"/>
      <c r="D32" s="56" t="s">
        <v>3</v>
      </c>
      <c r="E32" s="57">
        <v>3</v>
      </c>
      <c r="F32" s="44" t="s">
        <v>30</v>
      </c>
      <c r="G32" s="57">
        <f>Muff!AK3+E32</f>
        <v>91</v>
      </c>
    </row>
    <row r="33" spans="1:8" x14ac:dyDescent="0.25">
      <c r="D33" s="36" t="s">
        <v>6</v>
      </c>
      <c r="E33" s="37">
        <v>6</v>
      </c>
      <c r="F33" s="36" t="s">
        <v>168</v>
      </c>
      <c r="G33" s="37">
        <f>Scotty!AK3+E33</f>
        <v>81</v>
      </c>
      <c r="H33" s="36"/>
    </row>
    <row r="34" spans="1:8" x14ac:dyDescent="0.25">
      <c r="A34" s="38"/>
      <c r="D34" s="36" t="s">
        <v>4</v>
      </c>
      <c r="E34" s="37">
        <v>3</v>
      </c>
      <c r="F34" s="2" t="s">
        <v>165</v>
      </c>
      <c r="G34" s="37">
        <f>Mahns!AK3+E34</f>
        <v>79</v>
      </c>
      <c r="H34" s="36"/>
    </row>
    <row r="35" spans="1:8" x14ac:dyDescent="0.25">
      <c r="D35" s="36" t="s">
        <v>54</v>
      </c>
      <c r="E35" s="37">
        <v>1</v>
      </c>
      <c r="F35" s="2" t="s">
        <v>167</v>
      </c>
      <c r="G35" s="37">
        <f>Hymie!AK3+E35</f>
        <v>77</v>
      </c>
    </row>
    <row r="36" spans="1:8" x14ac:dyDescent="0.25">
      <c r="A36" s="38"/>
      <c r="D36" s="36" t="s">
        <v>1</v>
      </c>
      <c r="E36" s="37">
        <v>0</v>
      </c>
      <c r="F36" s="36" t="s">
        <v>164</v>
      </c>
      <c r="G36" s="37">
        <f>Googah!AK3+E36</f>
        <v>76</v>
      </c>
    </row>
    <row r="37" spans="1:8" x14ac:dyDescent="0.25">
      <c r="D37" s="36" t="s">
        <v>7</v>
      </c>
      <c r="E37" s="37">
        <v>0</v>
      </c>
      <c r="F37" s="1" t="s">
        <v>169</v>
      </c>
      <c r="G37" s="37">
        <f>CJ!AK3+E37</f>
        <v>73</v>
      </c>
      <c r="H37" s="36"/>
    </row>
    <row r="38" spans="1:8" x14ac:dyDescent="0.25">
      <c r="A38" s="38"/>
      <c r="D38" s="36" t="s">
        <v>2</v>
      </c>
      <c r="E38" s="37">
        <v>0</v>
      </c>
      <c r="F38" s="36" t="s">
        <v>163</v>
      </c>
      <c r="G38" s="37">
        <f>Powelly!AK3+E38</f>
        <v>63</v>
      </c>
    </row>
    <row r="39" spans="1:8" x14ac:dyDescent="0.25">
      <c r="D39" s="36" t="s">
        <v>5</v>
      </c>
      <c r="E39" s="37">
        <v>1</v>
      </c>
      <c r="F39" s="1" t="s">
        <v>166</v>
      </c>
      <c r="G39" s="37">
        <f>Flea!AK3+E39</f>
        <v>30</v>
      </c>
      <c r="H39" s="36"/>
    </row>
    <row r="40" spans="1:8" x14ac:dyDescent="0.25">
      <c r="A40" s="38"/>
      <c r="D40" s="36" t="s">
        <v>0</v>
      </c>
      <c r="E40" s="37">
        <v>1</v>
      </c>
      <c r="F40" s="1" t="s">
        <v>82</v>
      </c>
      <c r="G40" s="37">
        <f>Bradels!AK3+E40</f>
        <v>19</v>
      </c>
    </row>
    <row r="41" spans="1:8" x14ac:dyDescent="0.25">
      <c r="D41" s="36" t="s">
        <v>12</v>
      </c>
      <c r="E41" s="37">
        <v>3</v>
      </c>
      <c r="F41" s="36" t="s">
        <v>56</v>
      </c>
      <c r="G41" s="36">
        <f>Smails!AK3+E41</f>
        <v>15</v>
      </c>
    </row>
    <row r="42" spans="1:8" x14ac:dyDescent="0.25">
      <c r="A42" s="41"/>
    </row>
    <row r="43" spans="1:8" x14ac:dyDescent="0.25">
      <c r="A43" s="42"/>
    </row>
    <row r="44" spans="1:8" x14ac:dyDescent="0.25">
      <c r="A44"/>
    </row>
    <row r="45" spans="1:8" x14ac:dyDescent="0.25">
      <c r="A45" s="42"/>
    </row>
    <row r="46" spans="1:8" x14ac:dyDescent="0.25">
      <c r="A46" s="42"/>
    </row>
  </sheetData>
  <sortState xmlns:xlrd2="http://schemas.microsoft.com/office/spreadsheetml/2017/richdata2" ref="D32:G41">
    <sortCondition descending="1" ref="G32:G41"/>
  </sortState>
  <pageMargins left="0.7" right="0.7" top="0.75" bottom="0.75" header="0.3" footer="0.3"/>
  <pageSetup paperSize="9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6"/>
  <sheetViews>
    <sheetView zoomScaleNormal="100" workbookViewId="0">
      <selection activeCell="G1" sqref="G1:L1048576"/>
    </sheetView>
  </sheetViews>
  <sheetFormatPr defaultColWidth="8.85546875" defaultRowHeight="15" x14ac:dyDescent="0.25"/>
  <cols>
    <col min="1" max="1" width="15.85546875" style="2" customWidth="1"/>
    <col min="2" max="2" width="24.140625" style="2" customWidth="1"/>
    <col min="3" max="3" width="15.7109375" style="2" customWidth="1"/>
    <col min="4" max="4" width="16.5703125" style="2" customWidth="1"/>
    <col min="5" max="5" width="18" style="2" customWidth="1"/>
    <col min="6" max="6" width="8.85546875" style="2"/>
    <col min="7" max="7" width="16.7109375" style="3" customWidth="1"/>
    <col min="8" max="8" width="27" style="3" customWidth="1"/>
    <col min="9" max="11" width="16.7109375" style="3" customWidth="1"/>
    <col min="12" max="12" width="12.7109375" style="3" customWidth="1"/>
    <col min="13" max="17" width="8.85546875" style="2"/>
    <col min="18" max="18" width="10.140625" style="2" customWidth="1"/>
    <col min="19" max="16384" width="8.85546875" style="2"/>
  </cols>
  <sheetData>
    <row r="1" spans="1:12" x14ac:dyDescent="0.25">
      <c r="A1" s="3" t="s">
        <v>18</v>
      </c>
      <c r="B1" s="3" t="s">
        <v>19</v>
      </c>
      <c r="C1" s="3" t="s">
        <v>20</v>
      </c>
      <c r="D1" s="3" t="s">
        <v>11</v>
      </c>
      <c r="E1" s="3" t="s">
        <v>52</v>
      </c>
      <c r="G1" s="3" t="s">
        <v>24</v>
      </c>
      <c r="H1" s="3" t="s">
        <v>25</v>
      </c>
      <c r="I1" s="3" t="s">
        <v>17</v>
      </c>
      <c r="J1" s="3" t="s">
        <v>16</v>
      </c>
      <c r="K1" s="3" t="s">
        <v>20</v>
      </c>
      <c r="L1" s="3" t="s">
        <v>53</v>
      </c>
    </row>
    <row r="2" spans="1:12" x14ac:dyDescent="0.25">
      <c r="A2" s="3" t="s">
        <v>37</v>
      </c>
      <c r="B2" s="3" t="s">
        <v>3</v>
      </c>
      <c r="C2" s="3">
        <f>Muff!AF33</f>
        <v>22</v>
      </c>
      <c r="D2" s="3">
        <f>Muff!AK33</f>
        <v>602</v>
      </c>
      <c r="E2" s="3" t="s">
        <v>37</v>
      </c>
      <c r="G2" s="7">
        <v>1</v>
      </c>
      <c r="H2" s="7" t="s">
        <v>83</v>
      </c>
      <c r="I2" s="7" t="s">
        <v>0</v>
      </c>
      <c r="J2" s="20">
        <f>Bradels!AK2</f>
        <v>247</v>
      </c>
      <c r="K2" s="20">
        <v>1</v>
      </c>
      <c r="L2" s="20">
        <v>1</v>
      </c>
    </row>
    <row r="3" spans="1:12" x14ac:dyDescent="0.25">
      <c r="A3" s="3" t="s">
        <v>38</v>
      </c>
      <c r="B3" s="3" t="s">
        <v>12</v>
      </c>
      <c r="C3" s="3">
        <f>Smails!AF33</f>
        <v>38</v>
      </c>
      <c r="D3" s="3">
        <f>Smails!AK33</f>
        <v>585</v>
      </c>
      <c r="E3" s="3" t="s">
        <v>38</v>
      </c>
      <c r="G3" s="7">
        <v>3</v>
      </c>
      <c r="H3" s="7" t="s">
        <v>84</v>
      </c>
      <c r="I3" s="7" t="s">
        <v>6</v>
      </c>
      <c r="J3" s="20">
        <f>Scotty!AK2</f>
        <v>168</v>
      </c>
      <c r="K3" s="20">
        <v>2</v>
      </c>
      <c r="L3" s="20">
        <v>2</v>
      </c>
    </row>
    <row r="4" spans="1:12" x14ac:dyDescent="0.25">
      <c r="A4" s="3" t="s">
        <v>78</v>
      </c>
      <c r="B4" s="3" t="s">
        <v>6</v>
      </c>
      <c r="C4" s="3">
        <f>Scotty!AF33</f>
        <v>12</v>
      </c>
      <c r="D4" s="3">
        <f>Scotty!AK33</f>
        <v>525</v>
      </c>
      <c r="E4" s="3" t="s">
        <v>78</v>
      </c>
      <c r="G4" s="20">
        <v>85</v>
      </c>
      <c r="H4" s="20" t="s">
        <v>191</v>
      </c>
      <c r="I4" s="20" t="s">
        <v>12</v>
      </c>
      <c r="J4" s="20">
        <f>Muff!AK12+Smails!AK17</f>
        <v>131</v>
      </c>
      <c r="K4" s="20">
        <v>3</v>
      </c>
      <c r="L4" s="20">
        <v>3</v>
      </c>
    </row>
    <row r="5" spans="1:12" x14ac:dyDescent="0.25">
      <c r="A5" s="3" t="s">
        <v>79</v>
      </c>
      <c r="B5" s="3" t="s">
        <v>54</v>
      </c>
      <c r="C5" s="3">
        <f>Hymie!AF33</f>
        <v>19</v>
      </c>
      <c r="D5" s="3">
        <f>Hymie!AK33</f>
        <v>500</v>
      </c>
      <c r="E5" s="3" t="s">
        <v>76</v>
      </c>
      <c r="G5" s="7">
        <v>50</v>
      </c>
      <c r="H5" s="7" t="s">
        <v>102</v>
      </c>
      <c r="I5" s="7" t="s">
        <v>3</v>
      </c>
      <c r="J5" s="20">
        <f>Muff!AK6</f>
        <v>121</v>
      </c>
      <c r="K5" s="20">
        <v>4</v>
      </c>
      <c r="L5" s="20">
        <v>4</v>
      </c>
    </row>
    <row r="6" spans="1:12" x14ac:dyDescent="0.25">
      <c r="A6" s="3" t="s">
        <v>76</v>
      </c>
      <c r="B6" s="3" t="s">
        <v>0</v>
      </c>
      <c r="C6" s="3">
        <f>Bradels!AF33</f>
        <v>12</v>
      </c>
      <c r="D6" s="3">
        <f>Bradels!AK33</f>
        <v>497</v>
      </c>
      <c r="E6" s="3" t="s">
        <v>79</v>
      </c>
      <c r="G6" s="7">
        <v>66</v>
      </c>
      <c r="H6" s="7" t="s">
        <v>128</v>
      </c>
      <c r="I6" s="7" t="s">
        <v>54</v>
      </c>
      <c r="J6" s="20">
        <f>Hymie!AK8</f>
        <v>112</v>
      </c>
      <c r="K6" s="20">
        <v>5</v>
      </c>
      <c r="L6" s="20">
        <v>5</v>
      </c>
    </row>
    <row r="7" spans="1:12" x14ac:dyDescent="0.25">
      <c r="A7" s="3" t="s">
        <v>77</v>
      </c>
      <c r="B7" s="3" t="s">
        <v>4</v>
      </c>
      <c r="C7" s="3">
        <f>Mahns!AF32</f>
        <v>9</v>
      </c>
      <c r="D7" s="3">
        <f>Mahns!AK32</f>
        <v>432</v>
      </c>
      <c r="E7" s="3" t="s">
        <v>77</v>
      </c>
      <c r="G7" s="7">
        <v>39</v>
      </c>
      <c r="H7" s="7" t="s">
        <v>98</v>
      </c>
      <c r="I7" s="7" t="s">
        <v>12</v>
      </c>
      <c r="J7" s="20">
        <f>Smails!AK5</f>
        <v>109</v>
      </c>
      <c r="K7" s="20">
        <v>6</v>
      </c>
      <c r="L7" s="20">
        <v>8</v>
      </c>
    </row>
    <row r="8" spans="1:12" x14ac:dyDescent="0.25">
      <c r="A8" s="3" t="s">
        <v>71</v>
      </c>
      <c r="B8" s="3" t="s">
        <v>2</v>
      </c>
      <c r="C8" s="3">
        <f>Powelly!AF33</f>
        <v>7</v>
      </c>
      <c r="D8" s="3">
        <f>Powelly!AK33</f>
        <v>423</v>
      </c>
      <c r="E8" s="3" t="s">
        <v>71</v>
      </c>
      <c r="G8" s="7">
        <v>22</v>
      </c>
      <c r="H8" s="7" t="s">
        <v>111</v>
      </c>
      <c r="I8" s="7" t="s">
        <v>12</v>
      </c>
      <c r="J8" s="20">
        <f>Smails!AK4</f>
        <v>108</v>
      </c>
      <c r="K8" s="20">
        <v>7</v>
      </c>
      <c r="L8" s="20">
        <v>7</v>
      </c>
    </row>
    <row r="9" spans="1:12" x14ac:dyDescent="0.25">
      <c r="A9" s="3" t="s">
        <v>55</v>
      </c>
      <c r="B9" s="3" t="s">
        <v>7</v>
      </c>
      <c r="C9" s="3">
        <f>CJ!AF33</f>
        <v>3</v>
      </c>
      <c r="D9" s="3">
        <f>CJ!AK33</f>
        <v>354</v>
      </c>
      <c r="E9" s="3" t="s">
        <v>55</v>
      </c>
      <c r="G9" s="7">
        <v>38</v>
      </c>
      <c r="H9" s="7" t="s">
        <v>146</v>
      </c>
      <c r="I9" s="7" t="s">
        <v>6</v>
      </c>
      <c r="J9" s="20">
        <f>Scotty!AK5</f>
        <v>103</v>
      </c>
      <c r="K9" s="20">
        <v>8</v>
      </c>
      <c r="L9" s="20">
        <v>6</v>
      </c>
    </row>
    <row r="10" spans="1:12" x14ac:dyDescent="0.25">
      <c r="A10" s="3" t="s">
        <v>206</v>
      </c>
      <c r="B10" s="3" t="s">
        <v>1</v>
      </c>
      <c r="C10" s="3">
        <f>Googah!AF33</f>
        <v>6</v>
      </c>
      <c r="D10" s="3">
        <f>Googah!AK33</f>
        <v>334</v>
      </c>
      <c r="E10" s="3" t="s">
        <v>206</v>
      </c>
      <c r="G10" s="7">
        <v>11</v>
      </c>
      <c r="H10" s="7" t="s">
        <v>91</v>
      </c>
      <c r="I10" s="7" t="s">
        <v>3</v>
      </c>
      <c r="J10" s="20">
        <f>Muff!AK3</f>
        <v>88</v>
      </c>
      <c r="K10" s="20">
        <v>9</v>
      </c>
      <c r="L10" s="20">
        <v>9</v>
      </c>
    </row>
    <row r="11" spans="1:12" x14ac:dyDescent="0.25">
      <c r="A11" s="3" t="s">
        <v>51</v>
      </c>
      <c r="B11" s="3" t="s">
        <v>5</v>
      </c>
      <c r="C11" s="3">
        <f>Flea!AF33</f>
        <v>18</v>
      </c>
      <c r="D11" s="3">
        <f>Flea!AK33</f>
        <v>298</v>
      </c>
      <c r="E11" s="3" t="s">
        <v>51</v>
      </c>
      <c r="G11" s="7">
        <v>41</v>
      </c>
      <c r="H11" s="7" t="s">
        <v>109</v>
      </c>
      <c r="I11" s="7" t="s">
        <v>0</v>
      </c>
      <c r="J11" s="20">
        <f>Bradels!AK6</f>
        <v>83</v>
      </c>
      <c r="K11" s="20">
        <v>10</v>
      </c>
      <c r="L11" s="3">
        <v>11</v>
      </c>
    </row>
    <row r="12" spans="1:12" x14ac:dyDescent="0.25">
      <c r="G12" s="16">
        <v>30</v>
      </c>
      <c r="H12" s="16" t="s">
        <v>125</v>
      </c>
      <c r="I12" s="16" t="s">
        <v>3</v>
      </c>
      <c r="J12" s="3">
        <f>Muff!AK4</f>
        <v>83</v>
      </c>
      <c r="K12" s="3">
        <v>11</v>
      </c>
      <c r="L12" s="20">
        <v>10</v>
      </c>
    </row>
    <row r="13" spans="1:12" x14ac:dyDescent="0.25">
      <c r="G13" s="16">
        <v>67</v>
      </c>
      <c r="H13" s="16" t="s">
        <v>120</v>
      </c>
      <c r="I13" s="16" t="s">
        <v>2</v>
      </c>
      <c r="J13" s="3">
        <f>Flea!AK8+Smails!AK13+Powelly!AK14</f>
        <v>79</v>
      </c>
      <c r="K13" s="3">
        <v>12</v>
      </c>
      <c r="L13" s="3">
        <v>12</v>
      </c>
    </row>
    <row r="14" spans="1:12" x14ac:dyDescent="0.25">
      <c r="G14" s="16">
        <v>27</v>
      </c>
      <c r="H14" s="16" t="s">
        <v>135</v>
      </c>
      <c r="I14" s="16" t="s">
        <v>5</v>
      </c>
      <c r="J14" s="3">
        <f>Flea!AK4</f>
        <v>78</v>
      </c>
      <c r="K14" s="3">
        <v>13</v>
      </c>
      <c r="L14" s="3">
        <v>13</v>
      </c>
    </row>
    <row r="15" spans="1:12" x14ac:dyDescent="0.25">
      <c r="G15" s="16">
        <v>17</v>
      </c>
      <c r="H15" s="16" t="s">
        <v>122</v>
      </c>
      <c r="I15" s="16" t="s">
        <v>4</v>
      </c>
      <c r="J15" s="3">
        <f>Mahns!AK3</f>
        <v>76</v>
      </c>
      <c r="K15" s="3">
        <v>14</v>
      </c>
      <c r="L15" s="3">
        <v>15</v>
      </c>
    </row>
    <row r="16" spans="1:12" x14ac:dyDescent="0.25">
      <c r="C16" s="2">
        <f>SUM(C2:C15)</f>
        <v>146</v>
      </c>
      <c r="D16" s="2">
        <f>SUM(D2:D15)</f>
        <v>4550</v>
      </c>
      <c r="G16" s="16">
        <v>16</v>
      </c>
      <c r="H16" s="16" t="s">
        <v>97</v>
      </c>
      <c r="I16" s="16" t="s">
        <v>1</v>
      </c>
      <c r="J16" s="3">
        <f>Googah!AK3</f>
        <v>76</v>
      </c>
      <c r="K16" s="3">
        <v>15</v>
      </c>
      <c r="L16" s="3">
        <v>17</v>
      </c>
    </row>
    <row r="17" spans="7:12" x14ac:dyDescent="0.25">
      <c r="G17" s="16">
        <v>15</v>
      </c>
      <c r="H17" s="16" t="s">
        <v>155</v>
      </c>
      <c r="I17" s="16" t="s">
        <v>54</v>
      </c>
      <c r="J17" s="3">
        <f>Hymie!AK3</f>
        <v>76</v>
      </c>
      <c r="K17" s="3">
        <v>16</v>
      </c>
      <c r="L17" s="3">
        <v>18</v>
      </c>
    </row>
    <row r="18" spans="7:12" x14ac:dyDescent="0.25">
      <c r="G18" s="16">
        <v>18</v>
      </c>
      <c r="H18" s="16" t="s">
        <v>99</v>
      </c>
      <c r="I18" s="16" t="s">
        <v>6</v>
      </c>
      <c r="J18" s="3">
        <f>Scotty!AK3</f>
        <v>75</v>
      </c>
      <c r="K18" s="3">
        <v>17</v>
      </c>
      <c r="L18" s="3">
        <v>20</v>
      </c>
    </row>
    <row r="19" spans="7:12" x14ac:dyDescent="0.25">
      <c r="G19" s="3">
        <v>84</v>
      </c>
      <c r="H19" s="3" t="s">
        <v>190</v>
      </c>
      <c r="I19" s="3" t="s">
        <v>3</v>
      </c>
      <c r="J19" s="3">
        <f>Muff!AK11</f>
        <v>74</v>
      </c>
      <c r="K19" s="3">
        <v>18</v>
      </c>
      <c r="L19" s="3">
        <v>16</v>
      </c>
    </row>
    <row r="20" spans="7:12" x14ac:dyDescent="0.25">
      <c r="G20" s="16">
        <v>33</v>
      </c>
      <c r="H20" s="16" t="s">
        <v>103</v>
      </c>
      <c r="I20" s="16" t="s">
        <v>7</v>
      </c>
      <c r="J20" s="3">
        <f>CJ!AK5</f>
        <v>73</v>
      </c>
      <c r="K20" s="3">
        <v>19</v>
      </c>
      <c r="L20" s="3">
        <v>14</v>
      </c>
    </row>
    <row r="21" spans="7:12" x14ac:dyDescent="0.25">
      <c r="G21" s="16">
        <v>13</v>
      </c>
      <c r="H21" s="16" t="s">
        <v>86</v>
      </c>
      <c r="I21" s="16" t="s">
        <v>7</v>
      </c>
      <c r="J21" s="3">
        <f>CJ!AK3</f>
        <v>73</v>
      </c>
      <c r="K21" s="3">
        <v>20</v>
      </c>
      <c r="L21" s="3">
        <v>19</v>
      </c>
    </row>
    <row r="22" spans="7:12" x14ac:dyDescent="0.25">
      <c r="G22" s="16">
        <v>4</v>
      </c>
      <c r="H22" s="16" t="s">
        <v>93</v>
      </c>
      <c r="I22" s="16" t="s">
        <v>4</v>
      </c>
      <c r="J22" s="3">
        <f>Mahns!AK2</f>
        <v>72</v>
      </c>
      <c r="K22" s="3">
        <v>21</v>
      </c>
      <c r="L22" s="3">
        <v>21</v>
      </c>
    </row>
    <row r="23" spans="7:12" x14ac:dyDescent="0.25">
      <c r="G23" s="16">
        <v>6</v>
      </c>
      <c r="H23" s="16" t="s">
        <v>154</v>
      </c>
      <c r="I23" s="16" t="s">
        <v>54</v>
      </c>
      <c r="J23" s="3">
        <f>Hymie!AK2</f>
        <v>68</v>
      </c>
      <c r="K23" s="3">
        <v>22</v>
      </c>
      <c r="L23" s="3">
        <v>22</v>
      </c>
    </row>
    <row r="24" spans="7:12" x14ac:dyDescent="0.25">
      <c r="G24" s="16">
        <v>12</v>
      </c>
      <c r="H24" s="16" t="s">
        <v>158</v>
      </c>
      <c r="I24" s="16" t="s">
        <v>2</v>
      </c>
      <c r="J24" s="3">
        <f>Powelly!AK3</f>
        <v>63</v>
      </c>
      <c r="K24" s="3">
        <v>23</v>
      </c>
      <c r="L24" s="3">
        <v>23</v>
      </c>
    </row>
    <row r="25" spans="7:12" x14ac:dyDescent="0.25">
      <c r="G25" s="3">
        <v>82</v>
      </c>
      <c r="H25" s="3" t="s">
        <v>176</v>
      </c>
      <c r="I25" s="3" t="s">
        <v>3</v>
      </c>
      <c r="J25" s="3">
        <f>Muff!AK10</f>
        <v>59</v>
      </c>
      <c r="K25" s="3">
        <v>24</v>
      </c>
      <c r="L25" s="3">
        <v>24</v>
      </c>
    </row>
    <row r="26" spans="7:12" x14ac:dyDescent="0.25">
      <c r="G26" s="16">
        <v>69</v>
      </c>
      <c r="H26" s="16" t="s">
        <v>141</v>
      </c>
      <c r="I26" s="16" t="s">
        <v>2</v>
      </c>
      <c r="J26" s="3">
        <f>Powelly!AK8</f>
        <v>57</v>
      </c>
      <c r="K26" s="3">
        <v>25</v>
      </c>
      <c r="L26" s="3">
        <v>25</v>
      </c>
    </row>
    <row r="27" spans="7:12" x14ac:dyDescent="0.25">
      <c r="G27" s="16">
        <v>49</v>
      </c>
      <c r="H27" s="16" t="s">
        <v>95</v>
      </c>
      <c r="I27" s="16" t="s">
        <v>2</v>
      </c>
      <c r="J27" s="3">
        <f>Powelly!AK6</f>
        <v>56</v>
      </c>
      <c r="K27" s="3">
        <v>26</v>
      </c>
      <c r="L27" s="3">
        <v>26</v>
      </c>
    </row>
    <row r="28" spans="7:12" x14ac:dyDescent="0.25">
      <c r="G28" s="16">
        <v>2</v>
      </c>
      <c r="H28" s="16" t="s">
        <v>87</v>
      </c>
      <c r="I28" s="16" t="s">
        <v>12</v>
      </c>
      <c r="J28" s="3">
        <f>Smails!AK2</f>
        <v>56</v>
      </c>
      <c r="K28" s="3">
        <v>27</v>
      </c>
      <c r="L28" s="3">
        <v>27</v>
      </c>
    </row>
    <row r="29" spans="7:12" x14ac:dyDescent="0.25">
      <c r="G29" s="3">
        <v>83</v>
      </c>
      <c r="H29" s="3" t="s">
        <v>185</v>
      </c>
      <c r="I29" s="3" t="s">
        <v>4</v>
      </c>
      <c r="J29" s="3">
        <f>Mahns!AK11</f>
        <v>55</v>
      </c>
      <c r="K29" s="3">
        <v>28</v>
      </c>
      <c r="L29" s="3">
        <v>28</v>
      </c>
    </row>
    <row r="30" spans="7:12" x14ac:dyDescent="0.25">
      <c r="G30" s="16">
        <v>7</v>
      </c>
      <c r="H30" s="16" t="s">
        <v>88</v>
      </c>
      <c r="I30" s="16" t="s">
        <v>5</v>
      </c>
      <c r="J30" s="3">
        <f>Flea!AK2</f>
        <v>55</v>
      </c>
      <c r="K30" s="3">
        <v>29</v>
      </c>
      <c r="L30" s="3">
        <v>51</v>
      </c>
    </row>
    <row r="31" spans="7:12" x14ac:dyDescent="0.25">
      <c r="G31" s="46">
        <v>98</v>
      </c>
      <c r="H31" s="46" t="s">
        <v>243</v>
      </c>
      <c r="I31" s="46"/>
      <c r="J31" s="3">
        <f>Googah!AK10</f>
        <v>54</v>
      </c>
      <c r="K31" s="3">
        <v>30</v>
      </c>
      <c r="L31" s="3">
        <v>29</v>
      </c>
    </row>
    <row r="32" spans="7:12" x14ac:dyDescent="0.25">
      <c r="G32" s="16">
        <v>46</v>
      </c>
      <c r="H32" s="16" t="s">
        <v>106</v>
      </c>
      <c r="I32" s="16" t="s">
        <v>54</v>
      </c>
      <c r="J32" s="3">
        <f>Hymie!AK6</f>
        <v>53</v>
      </c>
      <c r="K32" s="3">
        <v>31</v>
      </c>
      <c r="L32" s="3">
        <v>30</v>
      </c>
    </row>
    <row r="33" spans="7:12" x14ac:dyDescent="0.25">
      <c r="G33" s="16">
        <v>36</v>
      </c>
      <c r="H33" s="16" t="s">
        <v>145</v>
      </c>
      <c r="I33" s="16" t="s">
        <v>1</v>
      </c>
      <c r="J33" s="3">
        <f>Googah!AK5</f>
        <v>52</v>
      </c>
      <c r="K33" s="3">
        <v>32</v>
      </c>
      <c r="L33" s="3">
        <v>31</v>
      </c>
    </row>
    <row r="34" spans="7:12" x14ac:dyDescent="0.25">
      <c r="G34" s="16">
        <v>32</v>
      </c>
      <c r="H34" s="16" t="s">
        <v>89</v>
      </c>
      <c r="I34" s="16" t="s">
        <v>2</v>
      </c>
      <c r="J34" s="3">
        <f>Powelly!AK5</f>
        <v>52</v>
      </c>
      <c r="K34" s="3">
        <v>33</v>
      </c>
      <c r="L34" s="3">
        <v>32</v>
      </c>
    </row>
    <row r="35" spans="7:12" x14ac:dyDescent="0.25">
      <c r="G35" s="16">
        <v>26</v>
      </c>
      <c r="H35" s="16" t="s">
        <v>118</v>
      </c>
      <c r="I35" s="16" t="s">
        <v>54</v>
      </c>
      <c r="J35" s="3">
        <f>Hymie!AK4</f>
        <v>50</v>
      </c>
      <c r="K35" s="3">
        <v>34</v>
      </c>
      <c r="L35" s="3">
        <v>33</v>
      </c>
    </row>
    <row r="36" spans="7:12" x14ac:dyDescent="0.25">
      <c r="G36" s="16">
        <v>37</v>
      </c>
      <c r="H36" s="16" t="s">
        <v>126</v>
      </c>
      <c r="I36" s="16" t="s">
        <v>4</v>
      </c>
      <c r="J36" s="3">
        <f>Mahns!AK5</f>
        <v>49</v>
      </c>
      <c r="K36" s="3">
        <v>35</v>
      </c>
      <c r="L36" s="3">
        <v>34</v>
      </c>
    </row>
    <row r="37" spans="7:12" x14ac:dyDescent="0.25">
      <c r="G37" s="16">
        <v>58</v>
      </c>
      <c r="H37" s="16" t="s">
        <v>139</v>
      </c>
      <c r="I37" s="16" t="s">
        <v>6</v>
      </c>
      <c r="J37" s="3">
        <f>Scotty!AK7</f>
        <v>48</v>
      </c>
      <c r="K37" s="3">
        <v>36</v>
      </c>
      <c r="L37" s="3">
        <v>35</v>
      </c>
    </row>
    <row r="38" spans="7:12" x14ac:dyDescent="0.25">
      <c r="G38" s="16">
        <v>45</v>
      </c>
      <c r="H38" s="16" t="s">
        <v>150</v>
      </c>
      <c r="I38" s="16" t="s">
        <v>1</v>
      </c>
      <c r="J38" s="3">
        <f>Googah!AK6</f>
        <v>47</v>
      </c>
      <c r="K38" s="3">
        <v>37</v>
      </c>
      <c r="L38" s="3">
        <v>36</v>
      </c>
    </row>
    <row r="39" spans="7:12" x14ac:dyDescent="0.25">
      <c r="G39" s="16">
        <v>10</v>
      </c>
      <c r="H39" s="16" t="s">
        <v>90</v>
      </c>
      <c r="I39" s="16" t="s">
        <v>3</v>
      </c>
      <c r="J39" s="3">
        <f>Muff!AK2</f>
        <v>47</v>
      </c>
      <c r="K39" s="3">
        <v>38</v>
      </c>
      <c r="L39" s="3">
        <v>38</v>
      </c>
    </row>
    <row r="40" spans="7:12" x14ac:dyDescent="0.25">
      <c r="G40" s="16">
        <v>63</v>
      </c>
      <c r="H40" s="16" t="s">
        <v>130</v>
      </c>
      <c r="I40" s="16" t="s">
        <v>6</v>
      </c>
      <c r="J40" s="3">
        <f>Scotty!AK8</f>
        <v>46</v>
      </c>
      <c r="K40" s="3">
        <v>39</v>
      </c>
      <c r="L40" s="3">
        <v>37</v>
      </c>
    </row>
    <row r="41" spans="7:12" x14ac:dyDescent="0.25">
      <c r="G41" s="16">
        <v>61</v>
      </c>
      <c r="H41" s="16" t="s">
        <v>174</v>
      </c>
      <c r="I41" s="16" t="s">
        <v>54</v>
      </c>
      <c r="J41" s="3">
        <f>Bradels!AK8+Hymie!AK12</f>
        <v>46</v>
      </c>
      <c r="K41" s="3">
        <v>40</v>
      </c>
      <c r="L41" s="3">
        <v>43</v>
      </c>
    </row>
    <row r="42" spans="7:12" x14ac:dyDescent="0.25">
      <c r="G42" s="16">
        <v>48</v>
      </c>
      <c r="H42" s="16" t="s">
        <v>107</v>
      </c>
      <c r="I42" s="16" t="s">
        <v>7</v>
      </c>
      <c r="J42" s="3">
        <f>CJ!AK6</f>
        <v>45</v>
      </c>
      <c r="K42" s="3">
        <v>41</v>
      </c>
      <c r="L42" s="3">
        <v>39</v>
      </c>
    </row>
    <row r="43" spans="7:12" x14ac:dyDescent="0.25">
      <c r="G43" s="16">
        <v>29</v>
      </c>
      <c r="H43" s="16" t="s">
        <v>110</v>
      </c>
      <c r="I43" s="16" t="s">
        <v>2</v>
      </c>
      <c r="J43" s="3">
        <f>Powelly!AK4</f>
        <v>44</v>
      </c>
      <c r="K43" s="3">
        <v>42</v>
      </c>
      <c r="L43" s="3">
        <v>40</v>
      </c>
    </row>
    <row r="44" spans="7:12" x14ac:dyDescent="0.25">
      <c r="G44" s="16">
        <v>8</v>
      </c>
      <c r="H44" s="16" t="s">
        <v>157</v>
      </c>
      <c r="I44" s="16" t="s">
        <v>7</v>
      </c>
      <c r="J44" s="3">
        <f>CJ!AK2</f>
        <v>44</v>
      </c>
      <c r="K44" s="3">
        <v>43</v>
      </c>
      <c r="L44" s="3">
        <v>41</v>
      </c>
    </row>
    <row r="45" spans="7:12" x14ac:dyDescent="0.25">
      <c r="G45" s="3">
        <v>90</v>
      </c>
      <c r="H45" s="16" t="s">
        <v>215</v>
      </c>
      <c r="I45" s="3" t="s">
        <v>54</v>
      </c>
      <c r="J45" s="3">
        <f>Hymie!AK10</f>
        <v>43</v>
      </c>
      <c r="K45" s="3">
        <v>44</v>
      </c>
      <c r="L45" s="3">
        <v>45</v>
      </c>
    </row>
    <row r="46" spans="7:12" x14ac:dyDescent="0.25">
      <c r="G46" s="16">
        <v>71</v>
      </c>
      <c r="H46" s="16" t="s">
        <v>162</v>
      </c>
      <c r="I46" s="16" t="s">
        <v>3</v>
      </c>
      <c r="J46" s="3">
        <f>Muff!AK9+Smails!AK10</f>
        <v>43</v>
      </c>
      <c r="K46" s="3">
        <v>45</v>
      </c>
      <c r="L46" s="3">
        <v>42</v>
      </c>
    </row>
    <row r="47" spans="7:12" x14ac:dyDescent="0.25">
      <c r="G47" s="16">
        <v>21</v>
      </c>
      <c r="H47" s="16" t="s">
        <v>131</v>
      </c>
      <c r="I47" s="16" t="s">
        <v>0</v>
      </c>
      <c r="J47" s="3">
        <f>Bradels!AK4</f>
        <v>43</v>
      </c>
      <c r="K47" s="3">
        <v>46</v>
      </c>
      <c r="L47" s="3">
        <v>44</v>
      </c>
    </row>
    <row r="48" spans="7:12" x14ac:dyDescent="0.25">
      <c r="G48" s="3">
        <v>86</v>
      </c>
      <c r="H48" s="3" t="s">
        <v>192</v>
      </c>
      <c r="I48" s="3" t="s">
        <v>4</v>
      </c>
      <c r="J48" s="3">
        <f>Mahns!AK12</f>
        <v>42</v>
      </c>
      <c r="K48" s="3">
        <v>47</v>
      </c>
      <c r="L48" s="3">
        <v>46</v>
      </c>
    </row>
    <row r="49" spans="7:12" x14ac:dyDescent="0.25">
      <c r="G49" s="16">
        <v>42</v>
      </c>
      <c r="H49" s="16" t="s">
        <v>100</v>
      </c>
      <c r="I49" s="16" t="s">
        <v>12</v>
      </c>
      <c r="J49" s="3">
        <f>Smails!AK6</f>
        <v>42</v>
      </c>
      <c r="K49" s="3">
        <v>48</v>
      </c>
      <c r="L49" s="3">
        <v>47</v>
      </c>
    </row>
    <row r="50" spans="7:12" x14ac:dyDescent="0.25">
      <c r="G50" s="16">
        <v>9</v>
      </c>
      <c r="H50" s="16" t="s">
        <v>119</v>
      </c>
      <c r="I50" s="16" t="s">
        <v>2</v>
      </c>
      <c r="J50" s="3">
        <f>Powelly!AK2</f>
        <v>42</v>
      </c>
      <c r="K50" s="3">
        <v>49</v>
      </c>
      <c r="L50" s="3">
        <v>50</v>
      </c>
    </row>
    <row r="51" spans="7:12" x14ac:dyDescent="0.25">
      <c r="G51" s="43">
        <v>52</v>
      </c>
      <c r="H51" s="43" t="s">
        <v>159</v>
      </c>
      <c r="I51" s="43"/>
      <c r="J51" s="3">
        <f>Powelly!AK7</f>
        <v>41</v>
      </c>
      <c r="K51" s="3">
        <v>50</v>
      </c>
      <c r="L51" s="3">
        <v>48</v>
      </c>
    </row>
    <row r="52" spans="7:12" x14ac:dyDescent="0.25">
      <c r="G52" s="16">
        <v>24</v>
      </c>
      <c r="H52" s="16" t="s">
        <v>101</v>
      </c>
      <c r="I52" s="16" t="s">
        <v>4</v>
      </c>
      <c r="J52" s="3">
        <f>Mahns!AK4</f>
        <v>41</v>
      </c>
      <c r="K52" s="3">
        <v>51</v>
      </c>
      <c r="L52" s="3">
        <v>49</v>
      </c>
    </row>
    <row r="53" spans="7:12" x14ac:dyDescent="0.25">
      <c r="G53" s="16">
        <v>65</v>
      </c>
      <c r="H53" s="16" t="s">
        <v>138</v>
      </c>
      <c r="I53" s="16" t="s">
        <v>1</v>
      </c>
      <c r="J53" s="3">
        <f>Googah!AK8</f>
        <v>35</v>
      </c>
      <c r="K53" s="3">
        <v>52</v>
      </c>
      <c r="L53" s="3">
        <v>52</v>
      </c>
    </row>
    <row r="54" spans="7:12" x14ac:dyDescent="0.25">
      <c r="G54" s="16">
        <v>43</v>
      </c>
      <c r="H54" s="16" t="s">
        <v>136</v>
      </c>
      <c r="I54" s="16" t="s">
        <v>6</v>
      </c>
      <c r="J54" s="3">
        <f>Scotty!AK6</f>
        <v>35</v>
      </c>
      <c r="K54" s="3">
        <v>53</v>
      </c>
      <c r="L54" s="3">
        <v>53</v>
      </c>
    </row>
    <row r="55" spans="7:12" x14ac:dyDescent="0.25">
      <c r="G55" s="43">
        <v>35</v>
      </c>
      <c r="H55" s="43" t="s">
        <v>148</v>
      </c>
      <c r="I55" s="43"/>
      <c r="J55" s="3">
        <f>Hymie!AK5</f>
        <v>35</v>
      </c>
      <c r="K55" s="3">
        <v>54</v>
      </c>
      <c r="L55" s="3">
        <v>54</v>
      </c>
    </row>
    <row r="56" spans="7:12" x14ac:dyDescent="0.25">
      <c r="G56" s="3">
        <v>116</v>
      </c>
      <c r="H56" s="3" t="s">
        <v>333</v>
      </c>
      <c r="I56" s="3" t="s">
        <v>3</v>
      </c>
      <c r="J56" s="3">
        <f>Muff!AK16</f>
        <v>34</v>
      </c>
      <c r="K56" s="3">
        <v>56</v>
      </c>
      <c r="L56" s="3">
        <v>61</v>
      </c>
    </row>
    <row r="57" spans="7:12" x14ac:dyDescent="0.25">
      <c r="G57" s="46">
        <v>95</v>
      </c>
      <c r="H57" s="46" t="s">
        <v>240</v>
      </c>
      <c r="I57" s="46"/>
      <c r="J57" s="3">
        <f>Flea!AK12+CJ!AK15</f>
        <v>32</v>
      </c>
      <c r="K57" s="3">
        <v>57</v>
      </c>
      <c r="L57" s="3">
        <v>56</v>
      </c>
    </row>
    <row r="58" spans="7:12" x14ac:dyDescent="0.25">
      <c r="G58" s="16">
        <v>72</v>
      </c>
      <c r="H58" s="16" t="s">
        <v>160</v>
      </c>
      <c r="I58" s="16" t="s">
        <v>2</v>
      </c>
      <c r="J58" s="3">
        <f>Powelly!AK9</f>
        <v>31</v>
      </c>
      <c r="K58" s="3">
        <v>58</v>
      </c>
      <c r="L58" s="3">
        <v>57</v>
      </c>
    </row>
    <row r="59" spans="7:12" x14ac:dyDescent="0.25">
      <c r="G59" s="16">
        <v>40</v>
      </c>
      <c r="H59" s="16" t="s">
        <v>143</v>
      </c>
      <c r="I59" s="16" t="s">
        <v>0</v>
      </c>
      <c r="J59" s="3">
        <f>Bradels!AK5</f>
        <v>31</v>
      </c>
      <c r="K59" s="3">
        <v>59</v>
      </c>
      <c r="L59" s="3">
        <v>58</v>
      </c>
    </row>
    <row r="60" spans="7:12" x14ac:dyDescent="0.25">
      <c r="G60" s="3">
        <v>87</v>
      </c>
      <c r="H60" s="16" t="s">
        <v>202</v>
      </c>
      <c r="I60" s="3" t="s">
        <v>12</v>
      </c>
      <c r="J60" s="3">
        <f>Smails!AK11</f>
        <v>30</v>
      </c>
      <c r="K60" s="3">
        <v>60</v>
      </c>
      <c r="L60" s="3">
        <v>59</v>
      </c>
    </row>
    <row r="61" spans="7:12" x14ac:dyDescent="0.25">
      <c r="G61" s="16">
        <v>14</v>
      </c>
      <c r="H61" s="16" t="s">
        <v>96</v>
      </c>
      <c r="I61" s="16" t="s">
        <v>5</v>
      </c>
      <c r="J61" s="3">
        <f>Flea!AK3</f>
        <v>29</v>
      </c>
      <c r="K61" s="3">
        <v>61</v>
      </c>
      <c r="L61" s="3">
        <v>60</v>
      </c>
    </row>
    <row r="62" spans="7:12" x14ac:dyDescent="0.25">
      <c r="G62" s="16">
        <v>73</v>
      </c>
      <c r="H62" s="16" t="s">
        <v>116</v>
      </c>
      <c r="I62" s="16" t="s">
        <v>3</v>
      </c>
      <c r="J62" s="3">
        <f>CJ!AK9+Muff!AK14</f>
        <v>28</v>
      </c>
      <c r="K62" s="3">
        <v>62</v>
      </c>
      <c r="L62" s="3">
        <v>62</v>
      </c>
    </row>
    <row r="63" spans="7:12" x14ac:dyDescent="0.25">
      <c r="G63" s="43">
        <v>44</v>
      </c>
      <c r="H63" s="43" t="s">
        <v>105</v>
      </c>
      <c r="I63" s="43"/>
      <c r="J63" s="3">
        <f>Mahns!AK6</f>
        <v>28</v>
      </c>
      <c r="K63" s="3">
        <v>63</v>
      </c>
      <c r="L63" s="3">
        <v>63</v>
      </c>
    </row>
    <row r="64" spans="7:12" x14ac:dyDescent="0.25">
      <c r="G64" s="16">
        <v>47</v>
      </c>
      <c r="H64" s="16" t="s">
        <v>108</v>
      </c>
      <c r="I64" s="16" t="s">
        <v>5</v>
      </c>
      <c r="J64" s="3">
        <f>Flea!AK6</f>
        <v>27</v>
      </c>
      <c r="K64" s="3">
        <v>64</v>
      </c>
      <c r="L64" s="3">
        <v>64</v>
      </c>
    </row>
    <row r="65" spans="7:12" x14ac:dyDescent="0.25">
      <c r="G65" s="46">
        <v>104</v>
      </c>
      <c r="H65" s="46" t="s">
        <v>270</v>
      </c>
      <c r="I65" s="46"/>
      <c r="J65" s="3">
        <f>Mahns!AK14+Bradels!AK14+Scotty!AK14</f>
        <v>26</v>
      </c>
      <c r="K65" s="3">
        <v>65</v>
      </c>
      <c r="L65" s="3">
        <v>65</v>
      </c>
    </row>
    <row r="66" spans="7:12" x14ac:dyDescent="0.25">
      <c r="G66" s="46">
        <v>97</v>
      </c>
      <c r="H66" s="46" t="s">
        <v>242</v>
      </c>
      <c r="I66" s="46"/>
      <c r="J66" s="3">
        <f>Hymie!AK11+Smails!AK18+Powelly!AK13</f>
        <v>26</v>
      </c>
      <c r="K66" s="3">
        <v>66</v>
      </c>
      <c r="L66" s="3">
        <v>66</v>
      </c>
    </row>
    <row r="67" spans="7:12" x14ac:dyDescent="0.25">
      <c r="G67" s="16">
        <v>64</v>
      </c>
      <c r="H67" s="16" t="s">
        <v>182</v>
      </c>
      <c r="I67" s="16" t="s">
        <v>7</v>
      </c>
      <c r="J67" s="3">
        <f>Mahns!AK8+CJ!AK13</f>
        <v>26</v>
      </c>
      <c r="K67" s="3">
        <v>67</v>
      </c>
      <c r="L67" s="3">
        <v>67</v>
      </c>
    </row>
    <row r="68" spans="7:12" x14ac:dyDescent="0.25">
      <c r="G68" s="46">
        <v>93</v>
      </c>
      <c r="H68" s="46" t="s">
        <v>231</v>
      </c>
      <c r="I68" s="46"/>
      <c r="J68" s="3">
        <f>Mahns!AK13</f>
        <v>24</v>
      </c>
      <c r="K68" s="3">
        <v>68</v>
      </c>
      <c r="L68" s="3">
        <v>68</v>
      </c>
    </row>
    <row r="69" spans="7:12" x14ac:dyDescent="0.25">
      <c r="G69" s="16">
        <v>57</v>
      </c>
      <c r="H69" s="16" t="s">
        <v>104</v>
      </c>
      <c r="I69" s="16" t="s">
        <v>6</v>
      </c>
      <c r="J69" s="3">
        <f>Mahns!AK7+Scotty!AK11</f>
        <v>23</v>
      </c>
      <c r="K69" s="3">
        <v>69</v>
      </c>
      <c r="L69" s="3">
        <v>69</v>
      </c>
    </row>
    <row r="70" spans="7:12" x14ac:dyDescent="0.25">
      <c r="G70" s="16">
        <v>54</v>
      </c>
      <c r="H70" s="16" t="s">
        <v>156</v>
      </c>
      <c r="I70" s="16" t="s">
        <v>5</v>
      </c>
      <c r="J70" s="3">
        <f>Flea!AK7</f>
        <v>22</v>
      </c>
      <c r="K70" s="3">
        <v>70</v>
      </c>
      <c r="L70" s="3">
        <v>70</v>
      </c>
    </row>
    <row r="71" spans="7:12" x14ac:dyDescent="0.25">
      <c r="G71" s="43">
        <v>31</v>
      </c>
      <c r="H71" s="43" t="s">
        <v>129</v>
      </c>
      <c r="I71" s="43"/>
      <c r="J71" s="3">
        <f>Muff!AK5</f>
        <v>21</v>
      </c>
      <c r="K71" s="3">
        <v>71</v>
      </c>
      <c r="L71" s="3">
        <v>71</v>
      </c>
    </row>
    <row r="72" spans="7:12" x14ac:dyDescent="0.25">
      <c r="G72" s="16">
        <v>28</v>
      </c>
      <c r="H72" s="16" t="s">
        <v>85</v>
      </c>
      <c r="I72" s="16" t="s">
        <v>7</v>
      </c>
      <c r="J72" s="3">
        <f>CJ!AK4</f>
        <v>20</v>
      </c>
      <c r="K72" s="3">
        <v>72</v>
      </c>
      <c r="L72" s="3">
        <v>72</v>
      </c>
    </row>
    <row r="73" spans="7:12" x14ac:dyDescent="0.25">
      <c r="G73" s="3">
        <v>81</v>
      </c>
      <c r="H73" s="3" t="s">
        <v>175</v>
      </c>
      <c r="I73" s="3" t="s">
        <v>4</v>
      </c>
      <c r="J73" s="3">
        <f>Mahns!AK10+Smails!AK20</f>
        <v>19</v>
      </c>
      <c r="K73" s="3">
        <v>73</v>
      </c>
      <c r="L73" s="3">
        <v>82</v>
      </c>
    </row>
    <row r="74" spans="7:12" x14ac:dyDescent="0.25">
      <c r="G74" s="43">
        <v>76</v>
      </c>
      <c r="H74" s="43" t="s">
        <v>153</v>
      </c>
      <c r="I74" s="43"/>
      <c r="J74" s="3">
        <f>Googah!AK9</f>
        <v>19</v>
      </c>
      <c r="K74" s="3">
        <v>74</v>
      </c>
      <c r="L74" s="3">
        <v>73</v>
      </c>
    </row>
    <row r="75" spans="7:12" x14ac:dyDescent="0.25">
      <c r="G75" s="16">
        <v>62</v>
      </c>
      <c r="H75" s="16" t="s">
        <v>117</v>
      </c>
      <c r="I75" s="16" t="s">
        <v>0</v>
      </c>
      <c r="J75" s="3">
        <f>Smails!AK8+Bradels!AK11</f>
        <v>19</v>
      </c>
      <c r="K75" s="3">
        <v>75</v>
      </c>
      <c r="L75" s="3">
        <v>74</v>
      </c>
    </row>
    <row r="76" spans="7:12" x14ac:dyDescent="0.25">
      <c r="G76" s="43">
        <v>80</v>
      </c>
      <c r="H76" s="43" t="s">
        <v>147</v>
      </c>
      <c r="I76" s="43"/>
      <c r="J76" s="3">
        <f>Bradels!AK9</f>
        <v>18</v>
      </c>
      <c r="K76" s="3">
        <v>76</v>
      </c>
      <c r="L76" s="3">
        <v>75</v>
      </c>
    </row>
    <row r="77" spans="7:12" x14ac:dyDescent="0.25">
      <c r="G77" s="16">
        <v>53</v>
      </c>
      <c r="H77" s="16" t="s">
        <v>121</v>
      </c>
      <c r="I77" s="16" t="s">
        <v>1</v>
      </c>
      <c r="J77" s="3">
        <f>CJ!AK7+Googah!AK11</f>
        <v>18</v>
      </c>
      <c r="K77" s="3">
        <v>77</v>
      </c>
      <c r="L77" s="3">
        <v>76</v>
      </c>
    </row>
    <row r="78" spans="7:12" x14ac:dyDescent="0.25">
      <c r="G78" s="43">
        <v>25</v>
      </c>
      <c r="H78" s="43" t="s">
        <v>113</v>
      </c>
      <c r="I78" s="43"/>
      <c r="J78" s="3">
        <f>Googah!AK4</f>
        <v>18</v>
      </c>
      <c r="K78" s="3">
        <v>79</v>
      </c>
      <c r="L78" s="3">
        <v>77</v>
      </c>
    </row>
    <row r="79" spans="7:12" x14ac:dyDescent="0.25">
      <c r="G79" s="16">
        <v>20</v>
      </c>
      <c r="H79" s="16" t="s">
        <v>115</v>
      </c>
      <c r="I79" s="16" t="s">
        <v>0</v>
      </c>
      <c r="J79" s="3">
        <f>Bradels!AK3</f>
        <v>18</v>
      </c>
      <c r="K79" s="3">
        <v>80</v>
      </c>
      <c r="L79" s="3">
        <v>79</v>
      </c>
    </row>
    <row r="80" spans="7:12" ht="15" customHeight="1" x14ac:dyDescent="0.25">
      <c r="G80" s="3">
        <v>88</v>
      </c>
      <c r="H80" s="16" t="s">
        <v>208</v>
      </c>
      <c r="I80" s="3" t="s">
        <v>0</v>
      </c>
      <c r="J80" s="3">
        <f>Smails!AK12+Bradels!AK13</f>
        <v>17</v>
      </c>
      <c r="K80" s="3">
        <v>81</v>
      </c>
      <c r="L80" s="3">
        <v>80</v>
      </c>
    </row>
    <row r="81" spans="7:12" x14ac:dyDescent="0.25">
      <c r="G81" s="16">
        <v>59</v>
      </c>
      <c r="H81" s="16" t="s">
        <v>124</v>
      </c>
      <c r="I81" s="16" t="s">
        <v>1</v>
      </c>
      <c r="J81" s="3">
        <f>Smails!AK7+Googah!AK12</f>
        <v>17</v>
      </c>
      <c r="K81" s="3">
        <v>82</v>
      </c>
      <c r="L81" s="3">
        <v>81</v>
      </c>
    </row>
    <row r="82" spans="7:12" x14ac:dyDescent="0.25">
      <c r="G82" s="16">
        <v>5</v>
      </c>
      <c r="H82" s="16" t="s">
        <v>92</v>
      </c>
      <c r="I82" s="16" t="s">
        <v>1</v>
      </c>
      <c r="J82" s="3">
        <f>Googah!AK2</f>
        <v>16</v>
      </c>
      <c r="K82" s="3">
        <v>83</v>
      </c>
      <c r="L82" s="3">
        <v>83</v>
      </c>
    </row>
    <row r="83" spans="7:12" x14ac:dyDescent="0.25">
      <c r="G83" s="3">
        <v>105</v>
      </c>
      <c r="H83" s="3" t="s">
        <v>277</v>
      </c>
      <c r="I83" s="3" t="s">
        <v>12</v>
      </c>
      <c r="J83" s="3">
        <f>CJ!AK14+Smails!AK24</f>
        <v>15</v>
      </c>
      <c r="K83" s="3">
        <v>84</v>
      </c>
      <c r="L83" s="3">
        <v>84</v>
      </c>
    </row>
    <row r="84" spans="7:12" x14ac:dyDescent="0.25">
      <c r="G84" s="16">
        <v>70</v>
      </c>
      <c r="H84" s="16" t="s">
        <v>161</v>
      </c>
      <c r="I84" s="16" t="s">
        <v>5</v>
      </c>
      <c r="J84" s="3">
        <f>Muff!AK8+Smails!AK16+Flea!AK17</f>
        <v>15</v>
      </c>
      <c r="K84" s="3">
        <v>85</v>
      </c>
      <c r="L84" s="3">
        <v>85</v>
      </c>
    </row>
    <row r="85" spans="7:12" x14ac:dyDescent="0.25">
      <c r="G85" s="46">
        <v>103</v>
      </c>
      <c r="H85" s="46" t="s">
        <v>247</v>
      </c>
      <c r="I85" s="46"/>
      <c r="J85" s="3">
        <f>Bradels!AK10+Hymie!AK13+Powelly!AK12+Smails!AK21</f>
        <v>14</v>
      </c>
      <c r="K85" s="3">
        <v>86</v>
      </c>
      <c r="L85" s="3">
        <v>86</v>
      </c>
    </row>
    <row r="86" spans="7:12" x14ac:dyDescent="0.25">
      <c r="G86" s="3">
        <v>91</v>
      </c>
      <c r="H86" s="3" t="s">
        <v>216</v>
      </c>
      <c r="I86" s="3" t="s">
        <v>7</v>
      </c>
      <c r="J86" s="3">
        <f>CJ!AK10</f>
        <v>14</v>
      </c>
      <c r="K86" s="3">
        <v>87</v>
      </c>
      <c r="L86" s="3">
        <v>87</v>
      </c>
    </row>
    <row r="87" spans="7:12" x14ac:dyDescent="0.25">
      <c r="G87" s="43">
        <v>60</v>
      </c>
      <c r="H87" s="43" t="s">
        <v>114</v>
      </c>
      <c r="I87" s="43"/>
      <c r="J87" s="3">
        <f>Bradels!AK7</f>
        <v>13</v>
      </c>
      <c r="K87" s="3">
        <v>88</v>
      </c>
      <c r="L87" s="3">
        <v>88</v>
      </c>
    </row>
    <row r="88" spans="7:12" x14ac:dyDescent="0.25">
      <c r="G88" s="43">
        <v>23</v>
      </c>
      <c r="H88" s="43" t="s">
        <v>142</v>
      </c>
      <c r="I88" s="43"/>
      <c r="J88" s="3">
        <f>Scotty!AK4</f>
        <v>13</v>
      </c>
      <c r="K88" s="3">
        <v>89</v>
      </c>
      <c r="L88" s="3">
        <v>89</v>
      </c>
    </row>
    <row r="89" spans="7:12" x14ac:dyDescent="0.25">
      <c r="G89" s="3">
        <v>106</v>
      </c>
      <c r="H89" s="3" t="s">
        <v>276</v>
      </c>
      <c r="I89" s="3" t="s">
        <v>12</v>
      </c>
      <c r="J89" s="3">
        <f>Smails!AK15</f>
        <v>12</v>
      </c>
      <c r="K89" s="3">
        <v>90</v>
      </c>
      <c r="L89" s="3">
        <v>90</v>
      </c>
    </row>
    <row r="90" spans="7:12" x14ac:dyDescent="0.25">
      <c r="G90" s="43">
        <v>19</v>
      </c>
      <c r="H90" s="43" t="s">
        <v>94</v>
      </c>
      <c r="I90" s="43"/>
      <c r="J90" s="3">
        <f>Smails!AK3</f>
        <v>12</v>
      </c>
      <c r="K90" s="3">
        <v>91</v>
      </c>
      <c r="L90" s="3">
        <v>91</v>
      </c>
    </row>
    <row r="91" spans="7:12" x14ac:dyDescent="0.25">
      <c r="G91" s="3">
        <v>89</v>
      </c>
      <c r="H91" s="16" t="s">
        <v>210</v>
      </c>
      <c r="I91" s="3" t="s">
        <v>2</v>
      </c>
      <c r="J91" s="3">
        <f>Flea!AK10+Mahns!AK15+Powelly!AK15</f>
        <v>11</v>
      </c>
      <c r="K91" s="3">
        <v>92</v>
      </c>
      <c r="L91" s="3">
        <v>92</v>
      </c>
    </row>
    <row r="92" spans="7:12" x14ac:dyDescent="0.25">
      <c r="G92" s="43">
        <v>56</v>
      </c>
      <c r="H92" s="43" t="s">
        <v>223</v>
      </c>
      <c r="I92" s="43"/>
      <c r="J92" s="3">
        <f>Googah!AK7</f>
        <v>11</v>
      </c>
      <c r="K92" s="3">
        <v>93</v>
      </c>
      <c r="L92" s="3">
        <v>93</v>
      </c>
    </row>
    <row r="93" spans="7:12" x14ac:dyDescent="0.25">
      <c r="G93" s="46">
        <v>92</v>
      </c>
      <c r="H93" s="46" t="s">
        <v>226</v>
      </c>
      <c r="I93" s="46"/>
      <c r="J93" s="3">
        <f>Flea!AK11</f>
        <v>9</v>
      </c>
      <c r="K93" s="3">
        <v>94</v>
      </c>
      <c r="L93" s="3">
        <v>94</v>
      </c>
    </row>
    <row r="94" spans="7:12" x14ac:dyDescent="0.25">
      <c r="G94" s="16">
        <v>79</v>
      </c>
      <c r="H94" s="16" t="s">
        <v>123</v>
      </c>
      <c r="I94" s="16" t="s">
        <v>5</v>
      </c>
      <c r="J94" s="3">
        <f>Smails!AK9+Flea!AK16</f>
        <v>8</v>
      </c>
      <c r="K94" s="3">
        <v>95</v>
      </c>
      <c r="L94" s="3">
        <v>95</v>
      </c>
    </row>
    <row r="95" spans="7:12" x14ac:dyDescent="0.25">
      <c r="G95" s="3">
        <v>113</v>
      </c>
      <c r="H95" s="3" t="s">
        <v>294</v>
      </c>
      <c r="I95" s="3" t="s">
        <v>6</v>
      </c>
      <c r="J95" s="3">
        <f>Scotty!AK12+Smails!AK19</f>
        <v>7</v>
      </c>
      <c r="K95" s="3">
        <v>96</v>
      </c>
      <c r="L95" s="3">
        <v>96</v>
      </c>
    </row>
    <row r="96" spans="7:12" x14ac:dyDescent="0.25">
      <c r="G96" s="43">
        <v>75</v>
      </c>
      <c r="H96" s="43" t="s">
        <v>172</v>
      </c>
      <c r="I96" s="43"/>
      <c r="J96" s="3">
        <f>Hymie!AK9</f>
        <v>7</v>
      </c>
      <c r="K96" s="3">
        <v>97</v>
      </c>
      <c r="L96" s="3">
        <v>97</v>
      </c>
    </row>
    <row r="97" spans="7:12" x14ac:dyDescent="0.25">
      <c r="G97" s="46">
        <v>101</v>
      </c>
      <c r="H97" s="46" t="s">
        <v>271</v>
      </c>
      <c r="I97" s="46"/>
      <c r="J97" s="3">
        <f>CJ!AK12</f>
        <v>6</v>
      </c>
      <c r="K97" s="3">
        <v>98</v>
      </c>
      <c r="L97" s="3">
        <v>98</v>
      </c>
    </row>
    <row r="98" spans="7:12" x14ac:dyDescent="0.25">
      <c r="G98" s="46">
        <v>96</v>
      </c>
      <c r="H98" s="46" t="s">
        <v>241</v>
      </c>
      <c r="I98" s="46"/>
      <c r="J98" s="3">
        <f>Smails!AK14+Flea!AK15+Hymie!AK14+Mahns!AK17</f>
        <v>6</v>
      </c>
      <c r="K98" s="3">
        <v>99</v>
      </c>
      <c r="L98" s="3">
        <v>99</v>
      </c>
    </row>
    <row r="99" spans="7:12" x14ac:dyDescent="0.25">
      <c r="G99" s="46">
        <v>94</v>
      </c>
      <c r="H99" s="46" t="s">
        <v>239</v>
      </c>
      <c r="I99" s="46"/>
      <c r="J99" s="3">
        <f>Muff!AK13+Powelly!AK11+Scotty!AK15</f>
        <v>6</v>
      </c>
      <c r="K99" s="3">
        <v>100</v>
      </c>
      <c r="L99" s="3">
        <v>100</v>
      </c>
    </row>
    <row r="100" spans="7:12" x14ac:dyDescent="0.25">
      <c r="G100" s="43">
        <v>74</v>
      </c>
      <c r="H100" s="43" t="s">
        <v>112</v>
      </c>
      <c r="I100" s="43"/>
      <c r="J100" s="3">
        <f>Flea!AK9</f>
        <v>6</v>
      </c>
      <c r="K100" s="3">
        <v>101</v>
      </c>
      <c r="L100" s="3">
        <v>101</v>
      </c>
    </row>
    <row r="101" spans="7:12" x14ac:dyDescent="0.25">
      <c r="G101" s="43">
        <v>34</v>
      </c>
      <c r="H101" s="43" t="s">
        <v>137</v>
      </c>
      <c r="I101" s="43"/>
      <c r="J101" s="3">
        <f>Flea!AK5</f>
        <v>6</v>
      </c>
      <c r="K101" s="3">
        <v>102</v>
      </c>
      <c r="L101" s="3">
        <v>102</v>
      </c>
    </row>
    <row r="102" spans="7:12" x14ac:dyDescent="0.25">
      <c r="G102" s="3">
        <v>120</v>
      </c>
      <c r="H102" s="3" t="s">
        <v>347</v>
      </c>
      <c r="I102" s="3" t="s">
        <v>12</v>
      </c>
      <c r="J102" s="3">
        <f>Smails!AK23</f>
        <v>5</v>
      </c>
      <c r="K102" s="3">
        <v>103</v>
      </c>
      <c r="L102" s="3">
        <v>103</v>
      </c>
    </row>
    <row r="103" spans="7:12" x14ac:dyDescent="0.25">
      <c r="G103" s="16">
        <v>68</v>
      </c>
      <c r="H103" s="16" t="s">
        <v>171</v>
      </c>
      <c r="I103" s="16"/>
      <c r="J103" s="3">
        <f>CJ!AK8+Muff!AK15+Smails!AK22</f>
        <v>5</v>
      </c>
      <c r="K103" s="3">
        <v>104</v>
      </c>
      <c r="L103" s="3">
        <v>104</v>
      </c>
    </row>
    <row r="104" spans="7:12" x14ac:dyDescent="0.25">
      <c r="G104" s="3">
        <v>117</v>
      </c>
      <c r="H104" s="3" t="s">
        <v>350</v>
      </c>
      <c r="I104" s="3" t="s">
        <v>5</v>
      </c>
      <c r="J104" s="3">
        <f>Flea!AK20</f>
        <v>4</v>
      </c>
      <c r="K104" s="3">
        <v>105</v>
      </c>
      <c r="L104" s="3">
        <v>105</v>
      </c>
    </row>
    <row r="105" spans="7:12" x14ac:dyDescent="0.25">
      <c r="G105" s="43">
        <v>78</v>
      </c>
      <c r="H105" s="43" t="s">
        <v>140</v>
      </c>
      <c r="I105" s="43"/>
      <c r="J105" s="3">
        <f>Scotty!AK9</f>
        <v>3</v>
      </c>
      <c r="K105" s="3">
        <v>106</v>
      </c>
      <c r="L105" s="3">
        <v>106</v>
      </c>
    </row>
    <row r="106" spans="7:12" x14ac:dyDescent="0.25">
      <c r="G106" s="3">
        <v>114</v>
      </c>
      <c r="H106" s="3" t="s">
        <v>324</v>
      </c>
      <c r="I106" s="3" t="s">
        <v>54</v>
      </c>
      <c r="J106" s="3">
        <f>Flea!AK18+Hymie!AK16</f>
        <v>2</v>
      </c>
      <c r="K106" s="3">
        <v>107</v>
      </c>
      <c r="L106" s="3">
        <v>107</v>
      </c>
    </row>
    <row r="107" spans="7:12" x14ac:dyDescent="0.25">
      <c r="G107" s="46">
        <v>110</v>
      </c>
      <c r="H107" s="46" t="s">
        <v>292</v>
      </c>
      <c r="I107" s="46"/>
      <c r="J107" s="3">
        <f>Flea!AK13</f>
        <v>2</v>
      </c>
      <c r="K107" s="3">
        <v>108</v>
      </c>
      <c r="L107" s="3">
        <v>108</v>
      </c>
    </row>
    <row r="108" spans="7:12" x14ac:dyDescent="0.25">
      <c r="G108" s="3">
        <v>109</v>
      </c>
      <c r="H108" s="3" t="s">
        <v>291</v>
      </c>
      <c r="I108" s="3" t="s">
        <v>0</v>
      </c>
      <c r="J108" s="3">
        <f>Bradels!AK12</f>
        <v>2</v>
      </c>
      <c r="K108" s="3">
        <v>109</v>
      </c>
      <c r="L108" s="3">
        <v>109</v>
      </c>
    </row>
    <row r="109" spans="7:12" x14ac:dyDescent="0.25">
      <c r="G109" s="46">
        <v>99</v>
      </c>
      <c r="H109" s="46" t="s">
        <v>244</v>
      </c>
      <c r="I109" s="46"/>
      <c r="J109" s="3">
        <f>Scotty!AK10</f>
        <v>2</v>
      </c>
      <c r="K109" s="3">
        <v>110</v>
      </c>
      <c r="L109" s="3">
        <v>110</v>
      </c>
    </row>
    <row r="110" spans="7:12" x14ac:dyDescent="0.25">
      <c r="G110" s="3">
        <v>121</v>
      </c>
      <c r="H110" s="3" t="s">
        <v>358</v>
      </c>
      <c r="I110" s="3" t="s">
        <v>1</v>
      </c>
      <c r="J110" s="3">
        <f>Googah!AK13</f>
        <v>1</v>
      </c>
      <c r="K110" s="3">
        <v>111</v>
      </c>
      <c r="L110" s="3">
        <v>111</v>
      </c>
    </row>
    <row r="111" spans="7:12" x14ac:dyDescent="0.25">
      <c r="G111" s="3">
        <v>111</v>
      </c>
      <c r="H111" s="3" t="s">
        <v>325</v>
      </c>
      <c r="I111" s="3" t="s">
        <v>4</v>
      </c>
      <c r="J111" s="3">
        <f>Mahns!AK16</f>
        <v>1</v>
      </c>
      <c r="K111" s="3">
        <v>112</v>
      </c>
      <c r="L111" s="3">
        <v>112</v>
      </c>
    </row>
    <row r="112" spans="7:12" x14ac:dyDescent="0.25">
      <c r="G112" s="43">
        <v>77</v>
      </c>
      <c r="H112" s="43" t="s">
        <v>144</v>
      </c>
      <c r="I112" s="43"/>
      <c r="J112" s="3">
        <f>Mahns!AK9</f>
        <v>1</v>
      </c>
      <c r="K112" s="3">
        <v>113</v>
      </c>
      <c r="L112" s="3">
        <v>113</v>
      </c>
    </row>
    <row r="113" spans="7:12" x14ac:dyDescent="0.25">
      <c r="G113" s="43">
        <v>55</v>
      </c>
      <c r="H113" s="43" t="s">
        <v>149</v>
      </c>
      <c r="I113" s="43"/>
      <c r="J113" s="3">
        <f>Hymie!AK7</f>
        <v>1</v>
      </c>
      <c r="K113" s="3">
        <v>114</v>
      </c>
      <c r="L113" s="3">
        <v>114</v>
      </c>
    </row>
    <row r="114" spans="7:12" x14ac:dyDescent="0.25">
      <c r="G114" s="3">
        <v>122</v>
      </c>
      <c r="H114" s="3" t="s">
        <v>363</v>
      </c>
      <c r="I114" s="3" t="s">
        <v>0</v>
      </c>
      <c r="J114" s="3">
        <f>Bradels!AK15</f>
        <v>0</v>
      </c>
      <c r="K114" s="3">
        <v>115</v>
      </c>
      <c r="L114" s="3">
        <v>115</v>
      </c>
    </row>
    <row r="115" spans="7:12" x14ac:dyDescent="0.25">
      <c r="G115" s="46">
        <v>119</v>
      </c>
      <c r="H115" s="46" t="s">
        <v>348</v>
      </c>
      <c r="I115" s="46"/>
      <c r="J115" s="3">
        <f>Mahns!AK18</f>
        <v>0</v>
      </c>
      <c r="K115" s="3">
        <v>116</v>
      </c>
      <c r="L115" s="3">
        <v>116</v>
      </c>
    </row>
    <row r="116" spans="7:12" x14ac:dyDescent="0.25">
      <c r="G116" s="3">
        <v>118</v>
      </c>
      <c r="H116" s="3" t="s">
        <v>351</v>
      </c>
      <c r="I116" s="3" t="s">
        <v>7</v>
      </c>
      <c r="J116" s="3">
        <f>CJ!AK17</f>
        <v>0</v>
      </c>
      <c r="K116" s="3">
        <v>117</v>
      </c>
      <c r="L116" s="3">
        <v>117</v>
      </c>
    </row>
    <row r="117" spans="7:12" x14ac:dyDescent="0.25">
      <c r="G117" s="46">
        <v>118</v>
      </c>
      <c r="H117" s="46" t="s">
        <v>338</v>
      </c>
      <c r="I117" s="46"/>
      <c r="J117" s="3">
        <f>CJ!AK16</f>
        <v>0</v>
      </c>
      <c r="K117" s="3">
        <v>117</v>
      </c>
      <c r="L117" s="3">
        <v>117</v>
      </c>
    </row>
    <row r="118" spans="7:12" x14ac:dyDescent="0.25">
      <c r="G118" s="46">
        <v>117</v>
      </c>
      <c r="H118" s="46" t="s">
        <v>334</v>
      </c>
      <c r="I118" s="46"/>
      <c r="J118" s="3">
        <f>Muff!AK17</f>
        <v>0</v>
      </c>
      <c r="K118" s="3">
        <v>118</v>
      </c>
      <c r="L118" s="3">
        <v>118</v>
      </c>
    </row>
    <row r="119" spans="7:12" x14ac:dyDescent="0.25">
      <c r="G119" s="46">
        <v>115</v>
      </c>
      <c r="H119" s="46" t="s">
        <v>331</v>
      </c>
      <c r="I119" s="46"/>
      <c r="J119" s="3">
        <f>Hymie!AK15</f>
        <v>0</v>
      </c>
      <c r="K119" s="3">
        <v>118</v>
      </c>
      <c r="L119" s="3">
        <v>118</v>
      </c>
    </row>
    <row r="120" spans="7:12" x14ac:dyDescent="0.25">
      <c r="G120" s="46">
        <v>112</v>
      </c>
      <c r="H120" s="46" t="s">
        <v>293</v>
      </c>
      <c r="I120" s="46"/>
      <c r="J120" s="3">
        <f>Flea!AK14</f>
        <v>0</v>
      </c>
      <c r="K120" s="3">
        <v>119</v>
      </c>
      <c r="L120" s="3">
        <v>119</v>
      </c>
    </row>
    <row r="121" spans="7:12" x14ac:dyDescent="0.25">
      <c r="G121" s="46">
        <v>102</v>
      </c>
      <c r="H121" s="46" t="s">
        <v>245</v>
      </c>
      <c r="I121" s="46"/>
      <c r="J121" s="3">
        <f>Powelly!AK10</f>
        <v>0</v>
      </c>
      <c r="K121" s="3">
        <v>120</v>
      </c>
      <c r="L121" s="3">
        <v>120</v>
      </c>
    </row>
    <row r="122" spans="7:12" x14ac:dyDescent="0.25">
      <c r="G122" s="46">
        <v>100</v>
      </c>
      <c r="H122" s="46" t="s">
        <v>246</v>
      </c>
      <c r="I122" s="46"/>
      <c r="J122" s="3">
        <f>CJ!AK11+Scotty!AK13+Flea!AK19</f>
        <v>0</v>
      </c>
      <c r="K122" s="3">
        <v>121</v>
      </c>
      <c r="L122" s="3">
        <v>121</v>
      </c>
    </row>
    <row r="123" spans="7:12" x14ac:dyDescent="0.25">
      <c r="G123" s="43">
        <v>51</v>
      </c>
      <c r="H123" s="43" t="s">
        <v>127</v>
      </c>
      <c r="I123" s="43"/>
      <c r="J123" s="3">
        <f>Muff!AK7</f>
        <v>0</v>
      </c>
      <c r="K123" s="3">
        <v>122</v>
      </c>
      <c r="L123" s="3">
        <v>122</v>
      </c>
    </row>
    <row r="126" spans="7:12" x14ac:dyDescent="0.25">
      <c r="J126" s="3">
        <f>SUM(J2:J125)</f>
        <v>4550</v>
      </c>
    </row>
  </sheetData>
  <sortState xmlns:xlrd2="http://schemas.microsoft.com/office/spreadsheetml/2017/richdata2" ref="B2:E12">
    <sortCondition descending="1" ref="D2:D12"/>
  </sortState>
  <pageMargins left="0.7" right="0.7" top="0.75" bottom="0.75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8"/>
  <sheetViews>
    <sheetView topLeftCell="A108" zoomScaleNormal="100" workbookViewId="0">
      <selection activeCell="A108" sqref="A1:XFD1048576"/>
    </sheetView>
  </sheetViews>
  <sheetFormatPr defaultColWidth="8.85546875" defaultRowHeight="15" x14ac:dyDescent="0.25"/>
  <cols>
    <col min="1" max="1" width="8.7109375" style="1" customWidth="1"/>
    <col min="2" max="2" width="12.85546875" style="1" customWidth="1"/>
    <col min="3" max="3" width="16.42578125" style="1" customWidth="1"/>
    <col min="4" max="4" width="27.7109375" style="9" customWidth="1"/>
    <col min="5" max="5" width="23.140625" style="10" customWidth="1"/>
    <col min="6" max="7" width="10.28515625" style="11" customWidth="1"/>
    <col min="8" max="8" width="8.85546875" style="1"/>
    <col min="9" max="9" width="11.85546875" style="1" customWidth="1"/>
    <col min="10" max="10" width="11.28515625" style="13" customWidth="1"/>
    <col min="11" max="11" width="11.42578125" style="1" customWidth="1"/>
    <col min="12" max="12" width="11.85546875" style="13" customWidth="1"/>
    <col min="13" max="16384" width="8.85546875" style="1"/>
  </cols>
  <sheetData>
    <row r="1" spans="1:12" x14ac:dyDescent="0.25">
      <c r="A1" s="5" t="s">
        <v>46</v>
      </c>
      <c r="B1" s="5" t="s">
        <v>15</v>
      </c>
      <c r="C1" s="5" t="s">
        <v>13</v>
      </c>
      <c r="D1" s="6" t="s">
        <v>9</v>
      </c>
      <c r="E1" s="7" t="s">
        <v>8</v>
      </c>
      <c r="F1" s="8" t="s">
        <v>10</v>
      </c>
      <c r="G1" s="5" t="s">
        <v>11</v>
      </c>
      <c r="I1" s="4" t="s">
        <v>19</v>
      </c>
      <c r="J1" s="12" t="s">
        <v>10</v>
      </c>
      <c r="K1" s="4" t="s">
        <v>14</v>
      </c>
      <c r="L1" s="12" t="s">
        <v>36</v>
      </c>
    </row>
    <row r="2" spans="1:12" x14ac:dyDescent="0.25">
      <c r="A2" s="5">
        <v>2</v>
      </c>
      <c r="B2" s="18">
        <v>45687</v>
      </c>
      <c r="C2" s="18" t="s">
        <v>4</v>
      </c>
      <c r="D2" s="6" t="s">
        <v>183</v>
      </c>
      <c r="E2" s="7" t="s">
        <v>177</v>
      </c>
      <c r="F2" s="8">
        <v>4</v>
      </c>
      <c r="G2" s="19">
        <v>4</v>
      </c>
      <c r="I2" s="4" t="s">
        <v>12</v>
      </c>
      <c r="J2" s="12">
        <v>104</v>
      </c>
      <c r="K2" s="4">
        <v>22</v>
      </c>
      <c r="L2" s="12">
        <f t="shared" ref="L2:L11" si="0">J2/K2</f>
        <v>4.7272727272727275</v>
      </c>
    </row>
    <row r="3" spans="1:12" x14ac:dyDescent="0.25">
      <c r="A3" s="5">
        <v>2</v>
      </c>
      <c r="B3" s="18">
        <v>45687</v>
      </c>
      <c r="C3" s="18" t="s">
        <v>3</v>
      </c>
      <c r="D3" s="6" t="s">
        <v>178</v>
      </c>
      <c r="E3" s="7" t="s">
        <v>179</v>
      </c>
      <c r="F3" s="8">
        <v>5</v>
      </c>
      <c r="G3" s="19">
        <v>9</v>
      </c>
      <c r="I3" s="4" t="s">
        <v>3</v>
      </c>
      <c r="J3" s="12">
        <v>81</v>
      </c>
      <c r="K3" s="4">
        <v>14</v>
      </c>
      <c r="L3" s="12">
        <f t="shared" si="0"/>
        <v>5.7857142857142856</v>
      </c>
    </row>
    <row r="4" spans="1:12" x14ac:dyDescent="0.25">
      <c r="A4" s="5">
        <v>3</v>
      </c>
      <c r="B4" s="18">
        <v>45694</v>
      </c>
      <c r="C4" s="5" t="s">
        <v>4</v>
      </c>
      <c r="D4" s="6" t="s">
        <v>186</v>
      </c>
      <c r="E4" s="20" t="s">
        <v>187</v>
      </c>
      <c r="F4" s="8">
        <v>7</v>
      </c>
      <c r="G4" s="19">
        <v>16</v>
      </c>
      <c r="I4" s="4" t="s">
        <v>4</v>
      </c>
      <c r="J4" s="12">
        <v>80</v>
      </c>
      <c r="K4" s="4">
        <v>15</v>
      </c>
      <c r="L4" s="12">
        <f t="shared" si="0"/>
        <v>5.333333333333333</v>
      </c>
    </row>
    <row r="5" spans="1:12" x14ac:dyDescent="0.25">
      <c r="A5" s="5">
        <v>4</v>
      </c>
      <c r="B5" s="18">
        <v>45701</v>
      </c>
      <c r="C5" s="5" t="s">
        <v>3</v>
      </c>
      <c r="D5" s="6" t="s">
        <v>193</v>
      </c>
      <c r="E5" s="20" t="s">
        <v>194</v>
      </c>
      <c r="F5" s="8">
        <v>3</v>
      </c>
      <c r="G5" s="19">
        <v>19</v>
      </c>
      <c r="I5" s="4" t="s">
        <v>54</v>
      </c>
      <c r="J5" s="12">
        <v>54</v>
      </c>
      <c r="K5" s="4">
        <v>7</v>
      </c>
      <c r="L5" s="12">
        <f t="shared" si="0"/>
        <v>7.7142857142857144</v>
      </c>
    </row>
    <row r="6" spans="1:12" x14ac:dyDescent="0.25">
      <c r="A6" s="5">
        <v>4</v>
      </c>
      <c r="B6" s="18">
        <v>45701</v>
      </c>
      <c r="C6" s="5" t="s">
        <v>3</v>
      </c>
      <c r="D6" s="6" t="s">
        <v>195</v>
      </c>
      <c r="E6" s="20" t="s">
        <v>196</v>
      </c>
      <c r="F6" s="8">
        <v>5</v>
      </c>
      <c r="G6" s="19">
        <v>24</v>
      </c>
      <c r="I6" s="4" t="s">
        <v>5</v>
      </c>
      <c r="J6" s="12">
        <v>48</v>
      </c>
      <c r="K6" s="4">
        <v>12</v>
      </c>
      <c r="L6" s="12">
        <f t="shared" si="0"/>
        <v>4</v>
      </c>
    </row>
    <row r="7" spans="1:12" x14ac:dyDescent="0.25">
      <c r="A7" s="5">
        <v>4</v>
      </c>
      <c r="B7" s="18">
        <v>45701</v>
      </c>
      <c r="C7" s="5" t="s">
        <v>4</v>
      </c>
      <c r="D7" s="6" t="s">
        <v>179</v>
      </c>
      <c r="E7" s="20" t="s">
        <v>197</v>
      </c>
      <c r="F7" s="8">
        <v>3</v>
      </c>
      <c r="G7" s="19">
        <v>27</v>
      </c>
      <c r="I7" s="4" t="s">
        <v>7</v>
      </c>
      <c r="J7" s="12">
        <v>47</v>
      </c>
      <c r="K7" s="4">
        <v>10</v>
      </c>
      <c r="L7" s="12">
        <f t="shared" si="0"/>
        <v>4.7</v>
      </c>
    </row>
    <row r="8" spans="1:12" x14ac:dyDescent="0.25">
      <c r="A8" s="5">
        <v>4</v>
      </c>
      <c r="B8" s="18">
        <v>45701</v>
      </c>
      <c r="C8" s="5" t="s">
        <v>12</v>
      </c>
      <c r="D8" s="6" t="s">
        <v>198</v>
      </c>
      <c r="E8" s="20" t="s">
        <v>178</v>
      </c>
      <c r="F8" s="8">
        <v>8</v>
      </c>
      <c r="G8" s="19">
        <v>35</v>
      </c>
      <c r="I8" s="4" t="s">
        <v>6</v>
      </c>
      <c r="J8" s="12">
        <v>44</v>
      </c>
      <c r="K8" s="4">
        <v>8</v>
      </c>
      <c r="L8" s="12">
        <f t="shared" si="0"/>
        <v>5.5</v>
      </c>
    </row>
    <row r="9" spans="1:12" x14ac:dyDescent="0.25">
      <c r="A9" s="5">
        <v>5</v>
      </c>
      <c r="B9" s="18">
        <v>45708</v>
      </c>
      <c r="C9" s="5" t="s">
        <v>12</v>
      </c>
      <c r="D9" s="6" t="s">
        <v>203</v>
      </c>
      <c r="E9" s="20" t="s">
        <v>204</v>
      </c>
      <c r="F9" s="8">
        <v>3</v>
      </c>
      <c r="G9" s="19">
        <v>38</v>
      </c>
      <c r="I9" s="4" t="s">
        <v>2</v>
      </c>
      <c r="J9" s="12">
        <v>39</v>
      </c>
      <c r="K9" s="4">
        <v>6</v>
      </c>
      <c r="L9" s="12">
        <f t="shared" si="0"/>
        <v>6.5</v>
      </c>
    </row>
    <row r="10" spans="1:12" x14ac:dyDescent="0.25">
      <c r="A10" s="5">
        <v>6</v>
      </c>
      <c r="B10" s="18">
        <v>45715</v>
      </c>
      <c r="C10" s="5" t="s">
        <v>12</v>
      </c>
      <c r="D10" s="6" t="s">
        <v>204</v>
      </c>
      <c r="E10" s="20" t="s">
        <v>207</v>
      </c>
      <c r="F10" s="8">
        <v>3</v>
      </c>
      <c r="G10" s="19">
        <v>41</v>
      </c>
      <c r="I10" s="4" t="s">
        <v>0</v>
      </c>
      <c r="J10" s="12">
        <v>36</v>
      </c>
      <c r="K10" s="4">
        <v>7</v>
      </c>
      <c r="L10" s="12">
        <f t="shared" si="0"/>
        <v>5.1428571428571432</v>
      </c>
    </row>
    <row r="11" spans="1:12" x14ac:dyDescent="0.25">
      <c r="A11" s="5">
        <v>7</v>
      </c>
      <c r="B11" s="18">
        <v>45722</v>
      </c>
      <c r="C11" s="5" t="s">
        <v>5</v>
      </c>
      <c r="D11" s="6" t="s">
        <v>211</v>
      </c>
      <c r="E11" s="20" t="s">
        <v>212</v>
      </c>
      <c r="F11" s="8">
        <v>6</v>
      </c>
      <c r="G11" s="19">
        <v>47</v>
      </c>
      <c r="I11" s="4" t="s">
        <v>1</v>
      </c>
      <c r="J11" s="12">
        <v>33</v>
      </c>
      <c r="K11" s="4">
        <v>7</v>
      </c>
      <c r="L11" s="12">
        <f t="shared" si="0"/>
        <v>4.7142857142857144</v>
      </c>
    </row>
    <row r="12" spans="1:12" x14ac:dyDescent="0.25">
      <c r="A12" s="5">
        <v>8</v>
      </c>
      <c r="B12" s="18">
        <v>45729</v>
      </c>
      <c r="C12" s="5" t="s">
        <v>7</v>
      </c>
      <c r="D12" s="21" t="s">
        <v>217</v>
      </c>
      <c r="E12" s="20" t="s">
        <v>218</v>
      </c>
      <c r="F12" s="8">
        <v>8</v>
      </c>
      <c r="G12" s="19">
        <v>55</v>
      </c>
      <c r="I12" s="4"/>
      <c r="J12" s="12"/>
      <c r="K12" s="4"/>
      <c r="L12" s="12"/>
    </row>
    <row r="13" spans="1:12" x14ac:dyDescent="0.25">
      <c r="A13" s="5">
        <v>8</v>
      </c>
      <c r="B13" s="18">
        <v>45729</v>
      </c>
      <c r="C13" s="5" t="s">
        <v>54</v>
      </c>
      <c r="D13" s="6" t="s">
        <v>219</v>
      </c>
      <c r="E13" s="20" t="s">
        <v>220</v>
      </c>
      <c r="F13" s="8">
        <v>10</v>
      </c>
      <c r="G13" s="19">
        <v>65</v>
      </c>
    </row>
    <row r="14" spans="1:12" x14ac:dyDescent="0.25">
      <c r="A14" s="5">
        <v>9</v>
      </c>
      <c r="B14" s="18">
        <v>45743</v>
      </c>
      <c r="C14" s="5" t="s">
        <v>5</v>
      </c>
      <c r="D14" s="6" t="s">
        <v>227</v>
      </c>
      <c r="E14" s="7" t="s">
        <v>228</v>
      </c>
      <c r="F14" s="8">
        <v>3</v>
      </c>
      <c r="G14" s="19">
        <v>68</v>
      </c>
      <c r="J14" s="13">
        <f>SUM(J2:J13)</f>
        <v>566</v>
      </c>
    </row>
    <row r="15" spans="1:12" x14ac:dyDescent="0.25">
      <c r="A15" s="5">
        <v>9</v>
      </c>
      <c r="B15" s="18">
        <v>45743</v>
      </c>
      <c r="C15" s="5" t="s">
        <v>4</v>
      </c>
      <c r="D15" s="6" t="s">
        <v>232</v>
      </c>
      <c r="E15" s="7" t="s">
        <v>233</v>
      </c>
      <c r="F15" s="8">
        <v>3</v>
      </c>
      <c r="G15" s="19">
        <v>71</v>
      </c>
    </row>
    <row r="16" spans="1:12" x14ac:dyDescent="0.25">
      <c r="A16" s="5">
        <v>10</v>
      </c>
      <c r="B16" s="18">
        <v>45750</v>
      </c>
      <c r="C16" s="5" t="s">
        <v>12</v>
      </c>
      <c r="D16" s="6" t="s">
        <v>234</v>
      </c>
      <c r="E16" s="7" t="s">
        <v>227</v>
      </c>
      <c r="F16" s="8">
        <v>6</v>
      </c>
      <c r="G16" s="19">
        <v>77</v>
      </c>
    </row>
    <row r="17" spans="1:7" x14ac:dyDescent="0.25">
      <c r="A17" s="5">
        <v>11</v>
      </c>
      <c r="B17" s="18">
        <v>45757</v>
      </c>
      <c r="C17" s="5" t="s">
        <v>3</v>
      </c>
      <c r="D17" s="31" t="s">
        <v>194</v>
      </c>
      <c r="E17" s="32" t="s">
        <v>248</v>
      </c>
      <c r="F17" s="8">
        <v>6</v>
      </c>
      <c r="G17" s="19">
        <v>83</v>
      </c>
    </row>
    <row r="18" spans="1:7" x14ac:dyDescent="0.25">
      <c r="A18" s="5">
        <v>11</v>
      </c>
      <c r="B18" s="18">
        <v>45757</v>
      </c>
      <c r="C18" s="5" t="s">
        <v>5</v>
      </c>
      <c r="D18" s="31" t="s">
        <v>228</v>
      </c>
      <c r="E18" s="32" t="s">
        <v>249</v>
      </c>
      <c r="F18" s="8">
        <v>6</v>
      </c>
      <c r="G18" s="19">
        <v>89</v>
      </c>
    </row>
    <row r="19" spans="1:7" x14ac:dyDescent="0.25">
      <c r="A19" s="5">
        <v>11</v>
      </c>
      <c r="B19" s="18">
        <v>45757</v>
      </c>
      <c r="C19" s="5" t="s">
        <v>12</v>
      </c>
      <c r="D19" s="31" t="s">
        <v>207</v>
      </c>
      <c r="E19" s="32" t="s">
        <v>299</v>
      </c>
      <c r="F19" s="8">
        <v>6</v>
      </c>
      <c r="G19" s="19">
        <v>95</v>
      </c>
    </row>
    <row r="20" spans="1:7" x14ac:dyDescent="0.25">
      <c r="A20" s="5">
        <v>11</v>
      </c>
      <c r="B20" s="18">
        <v>45757</v>
      </c>
      <c r="C20" s="5" t="s">
        <v>54</v>
      </c>
      <c r="D20" s="31" t="s">
        <v>250</v>
      </c>
      <c r="E20" s="32" t="s">
        <v>251</v>
      </c>
      <c r="F20" s="8">
        <v>6</v>
      </c>
      <c r="G20" s="19">
        <v>101</v>
      </c>
    </row>
    <row r="21" spans="1:7" x14ac:dyDescent="0.25">
      <c r="A21" s="5">
        <v>11</v>
      </c>
      <c r="B21" s="18">
        <v>45757</v>
      </c>
      <c r="C21" s="5" t="s">
        <v>1</v>
      </c>
      <c r="D21" s="31" t="s">
        <v>252</v>
      </c>
      <c r="E21" s="32" t="s">
        <v>253</v>
      </c>
      <c r="F21" s="8">
        <v>6</v>
      </c>
      <c r="G21" s="19">
        <v>107</v>
      </c>
    </row>
    <row r="22" spans="1:7" x14ac:dyDescent="0.25">
      <c r="A22" s="5">
        <v>11</v>
      </c>
      <c r="B22" s="18">
        <v>45757</v>
      </c>
      <c r="C22" s="5" t="s">
        <v>6</v>
      </c>
      <c r="D22" s="31" t="s">
        <v>254</v>
      </c>
      <c r="E22" s="32" t="s">
        <v>255</v>
      </c>
      <c r="F22" s="8">
        <v>6</v>
      </c>
      <c r="G22" s="19">
        <v>113</v>
      </c>
    </row>
    <row r="23" spans="1:7" x14ac:dyDescent="0.25">
      <c r="A23" s="5">
        <v>11</v>
      </c>
      <c r="B23" s="18">
        <v>45757</v>
      </c>
      <c r="C23" s="5" t="s">
        <v>2</v>
      </c>
      <c r="D23" s="31" t="s">
        <v>256</v>
      </c>
      <c r="E23" s="32" t="s">
        <v>257</v>
      </c>
      <c r="F23" s="8">
        <v>6</v>
      </c>
      <c r="G23" s="19">
        <v>119</v>
      </c>
    </row>
    <row r="24" spans="1:7" x14ac:dyDescent="0.25">
      <c r="A24" s="5">
        <v>11</v>
      </c>
      <c r="B24" s="18">
        <v>45757</v>
      </c>
      <c r="C24" s="5" t="s">
        <v>7</v>
      </c>
      <c r="D24" s="31" t="s">
        <v>258</v>
      </c>
      <c r="E24" s="32" t="s">
        <v>259</v>
      </c>
      <c r="F24" s="8">
        <v>6</v>
      </c>
      <c r="G24" s="19">
        <v>125</v>
      </c>
    </row>
    <row r="25" spans="1:7" x14ac:dyDescent="0.25">
      <c r="A25" s="5">
        <v>11</v>
      </c>
      <c r="B25" s="18">
        <v>45757</v>
      </c>
      <c r="C25" s="5" t="s">
        <v>0</v>
      </c>
      <c r="D25" s="31" t="s">
        <v>260</v>
      </c>
      <c r="E25" s="32" t="s">
        <v>261</v>
      </c>
      <c r="F25" s="8">
        <v>6</v>
      </c>
      <c r="G25" s="19">
        <v>131</v>
      </c>
    </row>
    <row r="26" spans="1:7" x14ac:dyDescent="0.25">
      <c r="A26" s="5">
        <v>11</v>
      </c>
      <c r="B26" s="18">
        <v>45757</v>
      </c>
      <c r="C26" s="5" t="s">
        <v>6</v>
      </c>
      <c r="D26" s="6" t="s">
        <v>262</v>
      </c>
      <c r="E26" s="7" t="s">
        <v>232</v>
      </c>
      <c r="F26" s="8">
        <v>10</v>
      </c>
      <c r="G26" s="19">
        <v>141</v>
      </c>
    </row>
    <row r="27" spans="1:7" x14ac:dyDescent="0.25">
      <c r="A27" s="5">
        <v>11</v>
      </c>
      <c r="B27" s="18">
        <v>45757</v>
      </c>
      <c r="C27" s="5" t="s">
        <v>3</v>
      </c>
      <c r="D27" s="6" t="s">
        <v>177</v>
      </c>
      <c r="E27" s="7" t="s">
        <v>263</v>
      </c>
      <c r="F27" s="8">
        <v>15</v>
      </c>
      <c r="G27" s="19">
        <v>156</v>
      </c>
    </row>
    <row r="28" spans="1:7" x14ac:dyDescent="0.25">
      <c r="A28" s="5">
        <v>11</v>
      </c>
      <c r="B28" s="18">
        <v>45757</v>
      </c>
      <c r="C28" s="5" t="s">
        <v>4</v>
      </c>
      <c r="D28" s="6" t="s">
        <v>264</v>
      </c>
      <c r="E28" s="7" t="s">
        <v>265</v>
      </c>
      <c r="F28" s="8">
        <v>6</v>
      </c>
      <c r="G28" s="19">
        <v>162</v>
      </c>
    </row>
    <row r="29" spans="1:7" x14ac:dyDescent="0.25">
      <c r="A29" s="5">
        <v>11</v>
      </c>
      <c r="B29" s="18">
        <v>45757</v>
      </c>
      <c r="C29" s="5" t="s">
        <v>7</v>
      </c>
      <c r="D29" s="6" t="s">
        <v>267</v>
      </c>
      <c r="E29" s="7" t="s">
        <v>268</v>
      </c>
      <c r="F29" s="8">
        <v>3</v>
      </c>
      <c r="G29" s="19">
        <v>165</v>
      </c>
    </row>
    <row r="30" spans="1:7" x14ac:dyDescent="0.25">
      <c r="A30" s="5">
        <v>11</v>
      </c>
      <c r="B30" s="18">
        <v>45757</v>
      </c>
      <c r="C30" s="5" t="s">
        <v>7</v>
      </c>
      <c r="D30" s="6" t="s">
        <v>266</v>
      </c>
      <c r="E30" s="7" t="s">
        <v>269</v>
      </c>
      <c r="F30" s="8">
        <v>3</v>
      </c>
      <c r="G30" s="19">
        <v>168</v>
      </c>
    </row>
    <row r="31" spans="1:7" x14ac:dyDescent="0.25">
      <c r="A31" s="5">
        <v>12</v>
      </c>
      <c r="B31" s="18">
        <v>45764</v>
      </c>
      <c r="C31" s="5" t="s">
        <v>7</v>
      </c>
      <c r="D31" s="6" t="s">
        <v>268</v>
      </c>
      <c r="E31" s="7" t="s">
        <v>275</v>
      </c>
      <c r="F31" s="8">
        <v>3</v>
      </c>
      <c r="G31" s="19">
        <v>171</v>
      </c>
    </row>
    <row r="32" spans="1:7" x14ac:dyDescent="0.25">
      <c r="A32" s="5">
        <v>12</v>
      </c>
      <c r="B32" s="18">
        <v>45764</v>
      </c>
      <c r="C32" s="5" t="s">
        <v>12</v>
      </c>
      <c r="D32" s="6" t="s">
        <v>207</v>
      </c>
      <c r="E32" s="7" t="s">
        <v>278</v>
      </c>
      <c r="F32" s="8">
        <v>4</v>
      </c>
      <c r="G32" s="19">
        <v>175</v>
      </c>
    </row>
    <row r="33" spans="1:7" x14ac:dyDescent="0.25">
      <c r="A33" s="5">
        <v>12</v>
      </c>
      <c r="B33" s="18">
        <v>45764</v>
      </c>
      <c r="C33" s="5" t="s">
        <v>4</v>
      </c>
      <c r="D33" s="6" t="s">
        <v>265</v>
      </c>
      <c r="E33" s="7" t="s">
        <v>233</v>
      </c>
      <c r="F33" s="8">
        <v>5</v>
      </c>
      <c r="G33" s="19">
        <v>180</v>
      </c>
    </row>
    <row r="34" spans="1:7" x14ac:dyDescent="0.25">
      <c r="A34" s="5">
        <v>12</v>
      </c>
      <c r="B34" s="18">
        <v>45764</v>
      </c>
      <c r="C34" s="5" t="s">
        <v>0</v>
      </c>
      <c r="D34" s="6" t="s">
        <v>279</v>
      </c>
      <c r="E34" s="7" t="s">
        <v>203</v>
      </c>
      <c r="F34" s="8">
        <v>10</v>
      </c>
      <c r="G34" s="19">
        <v>190</v>
      </c>
    </row>
    <row r="35" spans="1:7" x14ac:dyDescent="0.25">
      <c r="A35" s="5">
        <v>12</v>
      </c>
      <c r="B35" s="18">
        <v>45764</v>
      </c>
      <c r="C35" s="5" t="s">
        <v>3</v>
      </c>
      <c r="D35" s="6" t="s">
        <v>193</v>
      </c>
      <c r="E35" s="7" t="s">
        <v>177</v>
      </c>
      <c r="F35" s="8">
        <v>6</v>
      </c>
      <c r="G35" s="19">
        <v>196</v>
      </c>
    </row>
    <row r="36" spans="1:7" x14ac:dyDescent="0.25">
      <c r="A36" s="5">
        <v>13</v>
      </c>
      <c r="B36" s="18">
        <v>45771</v>
      </c>
      <c r="C36" s="5" t="s">
        <v>3</v>
      </c>
      <c r="D36" s="6" t="s">
        <v>196</v>
      </c>
      <c r="E36" s="7" t="s">
        <v>281</v>
      </c>
      <c r="F36" s="8">
        <v>5</v>
      </c>
      <c r="G36" s="19">
        <v>201</v>
      </c>
    </row>
    <row r="37" spans="1:7" x14ac:dyDescent="0.25">
      <c r="A37" s="5">
        <v>14</v>
      </c>
      <c r="B37" s="18">
        <v>45778</v>
      </c>
      <c r="C37" s="5" t="s">
        <v>12</v>
      </c>
      <c r="D37" s="6" t="s">
        <v>278</v>
      </c>
      <c r="E37" s="7" t="s">
        <v>263</v>
      </c>
      <c r="F37" s="8">
        <v>3</v>
      </c>
      <c r="G37" s="19">
        <v>204</v>
      </c>
    </row>
    <row r="38" spans="1:7" x14ac:dyDescent="0.25">
      <c r="A38" s="5">
        <v>14</v>
      </c>
      <c r="B38" s="18">
        <v>45778</v>
      </c>
      <c r="C38" s="5" t="s">
        <v>12</v>
      </c>
      <c r="D38" s="6" t="s">
        <v>282</v>
      </c>
      <c r="E38" s="7" t="s">
        <v>234</v>
      </c>
      <c r="F38" s="8">
        <v>3</v>
      </c>
      <c r="G38" s="19">
        <v>207</v>
      </c>
    </row>
    <row r="39" spans="1:7" x14ac:dyDescent="0.25">
      <c r="A39" s="5">
        <v>14</v>
      </c>
      <c r="B39" s="18">
        <v>45778</v>
      </c>
      <c r="C39" s="5" t="s">
        <v>5</v>
      </c>
      <c r="D39" s="6" t="s">
        <v>283</v>
      </c>
      <c r="E39" s="7" t="s">
        <v>285</v>
      </c>
      <c r="F39" s="8">
        <v>3</v>
      </c>
      <c r="G39" s="19">
        <v>210</v>
      </c>
    </row>
    <row r="40" spans="1:7" x14ac:dyDescent="0.25">
      <c r="A40" s="5">
        <v>14</v>
      </c>
      <c r="B40" s="18">
        <v>45778</v>
      </c>
      <c r="C40" s="5" t="s">
        <v>12</v>
      </c>
      <c r="D40" s="6" t="s">
        <v>284</v>
      </c>
      <c r="E40" s="7" t="s">
        <v>286</v>
      </c>
      <c r="F40" s="8">
        <v>3</v>
      </c>
      <c r="G40" s="19">
        <v>213</v>
      </c>
    </row>
    <row r="41" spans="1:7" x14ac:dyDescent="0.25">
      <c r="A41" s="5">
        <v>14</v>
      </c>
      <c r="B41" s="18">
        <v>45778</v>
      </c>
      <c r="C41" s="5" t="s">
        <v>0</v>
      </c>
      <c r="D41" s="6" t="s">
        <v>260</v>
      </c>
      <c r="E41" s="7" t="s">
        <v>207</v>
      </c>
      <c r="F41" s="8">
        <v>5</v>
      </c>
      <c r="G41" s="19">
        <v>218</v>
      </c>
    </row>
    <row r="42" spans="1:7" x14ac:dyDescent="0.25">
      <c r="A42" s="5">
        <v>14</v>
      </c>
      <c r="B42" s="18">
        <v>45778</v>
      </c>
      <c r="C42" s="5" t="s">
        <v>12</v>
      </c>
      <c r="D42" s="6" t="s">
        <v>287</v>
      </c>
      <c r="E42" s="7" t="s">
        <v>288</v>
      </c>
      <c r="F42" s="8">
        <v>5</v>
      </c>
      <c r="G42" s="19">
        <v>223</v>
      </c>
    </row>
    <row r="43" spans="1:7" x14ac:dyDescent="0.25">
      <c r="A43" s="5">
        <v>14</v>
      </c>
      <c r="B43" s="18">
        <v>45778</v>
      </c>
      <c r="C43" s="5" t="s">
        <v>6</v>
      </c>
      <c r="D43" s="6" t="s">
        <v>289</v>
      </c>
      <c r="E43" s="7" t="s">
        <v>290</v>
      </c>
      <c r="F43" s="8">
        <v>3</v>
      </c>
      <c r="G43" s="19">
        <v>226</v>
      </c>
    </row>
    <row r="44" spans="1:7" x14ac:dyDescent="0.25">
      <c r="A44" s="5">
        <v>15</v>
      </c>
      <c r="B44" s="18">
        <v>45785</v>
      </c>
      <c r="C44" s="5" t="s">
        <v>6</v>
      </c>
      <c r="D44" s="6" t="s">
        <v>290</v>
      </c>
      <c r="E44" s="7" t="s">
        <v>289</v>
      </c>
      <c r="F44" s="8">
        <v>3</v>
      </c>
      <c r="G44" s="19">
        <v>229</v>
      </c>
    </row>
    <row r="45" spans="1:7" x14ac:dyDescent="0.25">
      <c r="A45" s="5">
        <v>15</v>
      </c>
      <c r="B45" s="18">
        <v>45785</v>
      </c>
      <c r="C45" s="5" t="s">
        <v>12</v>
      </c>
      <c r="D45" s="6" t="s">
        <v>263</v>
      </c>
      <c r="E45" s="7" t="s">
        <v>196</v>
      </c>
      <c r="F45" s="8">
        <v>5</v>
      </c>
      <c r="G45" s="19">
        <v>234</v>
      </c>
    </row>
    <row r="46" spans="1:7" x14ac:dyDescent="0.25">
      <c r="A46" s="5">
        <v>15</v>
      </c>
      <c r="B46" s="18">
        <v>45785</v>
      </c>
      <c r="C46" s="5" t="s">
        <v>54</v>
      </c>
      <c r="D46" s="6" t="s">
        <v>250</v>
      </c>
      <c r="E46" s="7" t="s">
        <v>287</v>
      </c>
      <c r="F46" s="8">
        <v>10</v>
      </c>
      <c r="G46" s="19">
        <v>244</v>
      </c>
    </row>
    <row r="47" spans="1:7" x14ac:dyDescent="0.25">
      <c r="A47" s="5">
        <v>16</v>
      </c>
      <c r="B47" s="18">
        <v>45792</v>
      </c>
      <c r="C47" s="5" t="s">
        <v>5</v>
      </c>
      <c r="D47" s="6" t="s">
        <v>286</v>
      </c>
      <c r="E47" s="7" t="s">
        <v>198</v>
      </c>
      <c r="F47" s="8">
        <v>3</v>
      </c>
      <c r="G47" s="19">
        <v>247</v>
      </c>
    </row>
    <row r="48" spans="1:7" x14ac:dyDescent="0.25">
      <c r="A48" s="5">
        <v>16</v>
      </c>
      <c r="B48" s="18">
        <v>45792</v>
      </c>
      <c r="C48" s="5" t="s">
        <v>5</v>
      </c>
      <c r="D48" s="31" t="s">
        <v>285</v>
      </c>
      <c r="E48" s="32" t="s">
        <v>299</v>
      </c>
      <c r="F48" s="8">
        <v>6</v>
      </c>
      <c r="G48" s="19">
        <v>253</v>
      </c>
    </row>
    <row r="49" spans="1:9" x14ac:dyDescent="0.25">
      <c r="A49" s="5">
        <v>16</v>
      </c>
      <c r="B49" s="18">
        <v>45792</v>
      </c>
      <c r="C49" s="5" t="s">
        <v>1</v>
      </c>
      <c r="D49" s="31" t="s">
        <v>300</v>
      </c>
      <c r="E49" s="32" t="s">
        <v>253</v>
      </c>
      <c r="F49" s="8">
        <v>6</v>
      </c>
      <c r="G49" s="19">
        <v>259</v>
      </c>
    </row>
    <row r="50" spans="1:9" x14ac:dyDescent="0.25">
      <c r="A50" s="5">
        <v>16</v>
      </c>
      <c r="B50" s="18">
        <v>45792</v>
      </c>
      <c r="C50" s="5" t="s">
        <v>7</v>
      </c>
      <c r="D50" s="31" t="s">
        <v>275</v>
      </c>
      <c r="E50" s="32" t="s">
        <v>249</v>
      </c>
      <c r="F50" s="8">
        <v>6</v>
      </c>
      <c r="G50" s="19">
        <v>265</v>
      </c>
    </row>
    <row r="51" spans="1:9" x14ac:dyDescent="0.25">
      <c r="A51" s="5">
        <v>16</v>
      </c>
      <c r="B51" s="18">
        <v>45792</v>
      </c>
      <c r="C51" s="5" t="s">
        <v>12</v>
      </c>
      <c r="D51" s="31" t="s">
        <v>196</v>
      </c>
      <c r="E51" s="32" t="s">
        <v>251</v>
      </c>
      <c r="F51" s="8">
        <v>6</v>
      </c>
      <c r="G51" s="19">
        <v>271</v>
      </c>
    </row>
    <row r="52" spans="1:9" x14ac:dyDescent="0.25">
      <c r="A52" s="5">
        <v>16</v>
      </c>
      <c r="B52" s="18">
        <v>45792</v>
      </c>
      <c r="C52" s="5" t="s">
        <v>54</v>
      </c>
      <c r="D52" s="31" t="s">
        <v>301</v>
      </c>
      <c r="E52" s="32" t="s">
        <v>261</v>
      </c>
      <c r="F52" s="8">
        <v>6</v>
      </c>
      <c r="G52" s="19">
        <v>277</v>
      </c>
    </row>
    <row r="53" spans="1:9" x14ac:dyDescent="0.25">
      <c r="A53" s="5">
        <v>16</v>
      </c>
      <c r="B53" s="18">
        <v>45792</v>
      </c>
      <c r="C53" s="5" t="s">
        <v>6</v>
      </c>
      <c r="D53" s="31" t="s">
        <v>302</v>
      </c>
      <c r="E53" s="32" t="s">
        <v>259</v>
      </c>
      <c r="F53" s="8">
        <v>6</v>
      </c>
      <c r="G53" s="19">
        <v>283</v>
      </c>
    </row>
    <row r="54" spans="1:9" x14ac:dyDescent="0.25">
      <c r="A54" s="5">
        <v>16</v>
      </c>
      <c r="B54" s="18">
        <v>45792</v>
      </c>
      <c r="C54" s="5" t="s">
        <v>0</v>
      </c>
      <c r="D54" s="31" t="s">
        <v>288</v>
      </c>
      <c r="E54" s="32" t="s">
        <v>265</v>
      </c>
      <c r="F54" s="8">
        <v>6</v>
      </c>
      <c r="G54" s="19">
        <v>289</v>
      </c>
    </row>
    <row r="55" spans="1:9" x14ac:dyDescent="0.25">
      <c r="A55" s="5">
        <v>16</v>
      </c>
      <c r="B55" s="18">
        <v>45792</v>
      </c>
      <c r="C55" s="5" t="s">
        <v>2</v>
      </c>
      <c r="D55" s="31" t="s">
        <v>303</v>
      </c>
      <c r="E55" s="32" t="s">
        <v>248</v>
      </c>
      <c r="F55" s="8">
        <v>6</v>
      </c>
      <c r="G55" s="19">
        <v>295</v>
      </c>
    </row>
    <row r="56" spans="1:9" x14ac:dyDescent="0.25">
      <c r="A56" s="5">
        <v>17</v>
      </c>
      <c r="B56" s="18">
        <v>45792</v>
      </c>
      <c r="C56" s="5" t="s">
        <v>5</v>
      </c>
      <c r="D56" s="31" t="s">
        <v>299</v>
      </c>
      <c r="E56" s="32" t="s">
        <v>285</v>
      </c>
      <c r="F56" s="8">
        <v>0</v>
      </c>
      <c r="G56" s="19">
        <v>295</v>
      </c>
    </row>
    <row r="57" spans="1:9" x14ac:dyDescent="0.25">
      <c r="A57" s="5">
        <v>17</v>
      </c>
      <c r="B57" s="18">
        <v>45792</v>
      </c>
      <c r="C57" s="5" t="s">
        <v>1</v>
      </c>
      <c r="D57" s="31" t="s">
        <v>253</v>
      </c>
      <c r="E57" s="32" t="s">
        <v>300</v>
      </c>
      <c r="F57" s="8">
        <v>0</v>
      </c>
      <c r="G57" s="19">
        <v>295</v>
      </c>
    </row>
    <row r="58" spans="1:9" x14ac:dyDescent="0.25">
      <c r="A58" s="5">
        <v>17</v>
      </c>
      <c r="B58" s="18">
        <v>45792</v>
      </c>
      <c r="C58" s="5" t="s">
        <v>7</v>
      </c>
      <c r="D58" s="31" t="s">
        <v>249</v>
      </c>
      <c r="E58" s="32" t="s">
        <v>275</v>
      </c>
      <c r="F58" s="8">
        <v>0</v>
      </c>
      <c r="G58" s="19">
        <v>295</v>
      </c>
    </row>
    <row r="59" spans="1:9" ht="16.5" customHeight="1" x14ac:dyDescent="0.25">
      <c r="A59" s="5">
        <v>17</v>
      </c>
      <c r="B59" s="18">
        <v>45792</v>
      </c>
      <c r="C59" s="5" t="s">
        <v>12</v>
      </c>
      <c r="D59" s="31" t="s">
        <v>251</v>
      </c>
      <c r="E59" s="32" t="s">
        <v>196</v>
      </c>
      <c r="F59" s="8">
        <v>0</v>
      </c>
      <c r="G59" s="19">
        <v>295</v>
      </c>
    </row>
    <row r="60" spans="1:9" x14ac:dyDescent="0.25">
      <c r="A60" s="5">
        <v>17</v>
      </c>
      <c r="B60" s="18">
        <v>45792</v>
      </c>
      <c r="C60" s="5" t="s">
        <v>54</v>
      </c>
      <c r="D60" s="31" t="s">
        <v>261</v>
      </c>
      <c r="E60" s="32" t="s">
        <v>301</v>
      </c>
      <c r="F60" s="8">
        <v>0</v>
      </c>
      <c r="G60" s="19">
        <v>295</v>
      </c>
      <c r="H60" s="14"/>
    </row>
    <row r="61" spans="1:9" x14ac:dyDescent="0.25">
      <c r="A61" s="5">
        <v>17</v>
      </c>
      <c r="B61" s="18">
        <v>45792</v>
      </c>
      <c r="C61" s="5" t="s">
        <v>6</v>
      </c>
      <c r="D61" s="31" t="s">
        <v>259</v>
      </c>
      <c r="E61" s="32" t="s">
        <v>302</v>
      </c>
      <c r="F61" s="8">
        <v>0</v>
      </c>
      <c r="G61" s="19">
        <v>295</v>
      </c>
      <c r="H61" s="14"/>
      <c r="I61" s="14"/>
    </row>
    <row r="62" spans="1:9" x14ac:dyDescent="0.25">
      <c r="A62" s="5">
        <v>17</v>
      </c>
      <c r="B62" s="18">
        <v>45792</v>
      </c>
      <c r="C62" s="5" t="s">
        <v>0</v>
      </c>
      <c r="D62" s="31" t="s">
        <v>265</v>
      </c>
      <c r="E62" s="32" t="s">
        <v>288</v>
      </c>
      <c r="F62" s="8">
        <v>0</v>
      </c>
      <c r="G62" s="19">
        <v>295</v>
      </c>
      <c r="H62" s="14"/>
      <c r="I62" s="14"/>
    </row>
    <row r="63" spans="1:9" x14ac:dyDescent="0.25">
      <c r="A63" s="5">
        <v>17</v>
      </c>
      <c r="B63" s="18">
        <v>45792</v>
      </c>
      <c r="C63" s="5" t="s">
        <v>2</v>
      </c>
      <c r="D63" s="31" t="s">
        <v>248</v>
      </c>
      <c r="E63" s="32" t="s">
        <v>303</v>
      </c>
      <c r="F63" s="8">
        <v>0</v>
      </c>
      <c r="G63" s="19">
        <v>295</v>
      </c>
      <c r="H63" s="14"/>
      <c r="I63" s="14"/>
    </row>
    <row r="64" spans="1:9" x14ac:dyDescent="0.25">
      <c r="A64" s="5">
        <v>18</v>
      </c>
      <c r="B64" s="18">
        <v>45799</v>
      </c>
      <c r="C64" s="5" t="s">
        <v>4</v>
      </c>
      <c r="D64" s="6" t="s">
        <v>308</v>
      </c>
      <c r="E64" s="7" t="s">
        <v>212</v>
      </c>
      <c r="F64" s="8">
        <v>6</v>
      </c>
      <c r="G64" s="19">
        <v>301</v>
      </c>
      <c r="H64" s="14"/>
      <c r="I64" s="14"/>
    </row>
    <row r="65" spans="1:9" x14ac:dyDescent="0.25">
      <c r="A65" s="5">
        <v>19</v>
      </c>
      <c r="B65" s="18">
        <v>45806</v>
      </c>
      <c r="C65" s="5" t="s">
        <v>12</v>
      </c>
      <c r="D65" s="6" t="s">
        <v>56</v>
      </c>
      <c r="E65" s="7" t="s">
        <v>278</v>
      </c>
      <c r="F65" s="8">
        <v>4</v>
      </c>
      <c r="G65" s="19">
        <v>305</v>
      </c>
      <c r="H65" s="14"/>
      <c r="I65" s="14"/>
    </row>
    <row r="66" spans="1:9" x14ac:dyDescent="0.25">
      <c r="A66" s="5">
        <v>21</v>
      </c>
      <c r="B66" s="18">
        <v>45820</v>
      </c>
      <c r="C66" s="5" t="s">
        <v>5</v>
      </c>
      <c r="D66" s="31" t="s">
        <v>285</v>
      </c>
      <c r="E66" s="32" t="s">
        <v>249</v>
      </c>
      <c r="F66" s="8">
        <v>6</v>
      </c>
      <c r="G66" s="19">
        <v>311</v>
      </c>
      <c r="H66" s="14"/>
      <c r="I66" s="14"/>
    </row>
    <row r="67" spans="1:9" x14ac:dyDescent="0.25">
      <c r="A67" s="5">
        <v>21</v>
      </c>
      <c r="B67" s="18">
        <v>45820</v>
      </c>
      <c r="C67" s="5" t="s">
        <v>1</v>
      </c>
      <c r="D67" s="31" t="s">
        <v>300</v>
      </c>
      <c r="E67" s="32" t="s">
        <v>253</v>
      </c>
      <c r="F67" s="8">
        <v>6</v>
      </c>
      <c r="G67" s="19">
        <v>317</v>
      </c>
      <c r="H67" s="14"/>
      <c r="I67" s="14"/>
    </row>
    <row r="68" spans="1:9" x14ac:dyDescent="0.25">
      <c r="A68" s="5">
        <v>21</v>
      </c>
      <c r="B68" s="18">
        <v>45820</v>
      </c>
      <c r="C68" s="5" t="s">
        <v>7</v>
      </c>
      <c r="D68" s="31" t="s">
        <v>218</v>
      </c>
      <c r="E68" s="32" t="s">
        <v>259</v>
      </c>
      <c r="F68" s="8">
        <v>6</v>
      </c>
      <c r="G68" s="19">
        <v>323</v>
      </c>
    </row>
    <row r="69" spans="1:9" x14ac:dyDescent="0.25">
      <c r="A69" s="5">
        <v>21</v>
      </c>
      <c r="B69" s="18">
        <v>45820</v>
      </c>
      <c r="C69" s="5" t="s">
        <v>12</v>
      </c>
      <c r="D69" s="31" t="s">
        <v>234</v>
      </c>
      <c r="E69" s="32" t="s">
        <v>251</v>
      </c>
      <c r="F69" s="8">
        <v>6</v>
      </c>
      <c r="G69" s="19">
        <v>329</v>
      </c>
    </row>
    <row r="70" spans="1:9" x14ac:dyDescent="0.25">
      <c r="A70" s="5">
        <v>21</v>
      </c>
      <c r="B70" s="18">
        <v>45820</v>
      </c>
      <c r="C70" s="5" t="s">
        <v>2</v>
      </c>
      <c r="D70" s="31" t="s">
        <v>315</v>
      </c>
      <c r="E70" s="32" t="s">
        <v>261</v>
      </c>
      <c r="F70" s="8">
        <v>6</v>
      </c>
      <c r="G70" s="19">
        <v>335</v>
      </c>
    </row>
    <row r="71" spans="1:9" x14ac:dyDescent="0.25">
      <c r="A71" s="5">
        <v>21</v>
      </c>
      <c r="B71" s="18">
        <v>45820</v>
      </c>
      <c r="C71" s="5" t="s">
        <v>6</v>
      </c>
      <c r="D71" s="31" t="s">
        <v>254</v>
      </c>
      <c r="E71" s="32" t="s">
        <v>265</v>
      </c>
      <c r="F71" s="8">
        <v>6</v>
      </c>
      <c r="G71" s="19">
        <v>341</v>
      </c>
    </row>
    <row r="72" spans="1:9" x14ac:dyDescent="0.25">
      <c r="A72" s="5">
        <v>21</v>
      </c>
      <c r="B72" s="18">
        <v>45820</v>
      </c>
      <c r="C72" s="5" t="s">
        <v>54</v>
      </c>
      <c r="D72" s="31" t="s">
        <v>220</v>
      </c>
      <c r="E72" s="32" t="s">
        <v>299</v>
      </c>
      <c r="F72" s="8">
        <v>6</v>
      </c>
      <c r="G72" s="19">
        <v>347</v>
      </c>
    </row>
    <row r="73" spans="1:9" x14ac:dyDescent="0.25">
      <c r="A73" s="5">
        <v>21</v>
      </c>
      <c r="B73" s="18">
        <v>45820</v>
      </c>
      <c r="C73" s="5" t="s">
        <v>4</v>
      </c>
      <c r="D73" s="6" t="s">
        <v>264</v>
      </c>
      <c r="E73" s="7" t="s">
        <v>308</v>
      </c>
      <c r="F73" s="8">
        <v>7</v>
      </c>
      <c r="G73" s="19">
        <v>354</v>
      </c>
    </row>
    <row r="74" spans="1:9" x14ac:dyDescent="0.25">
      <c r="A74" s="5">
        <v>22</v>
      </c>
      <c r="B74" s="18">
        <v>45826</v>
      </c>
      <c r="C74" s="5" t="s">
        <v>5</v>
      </c>
      <c r="D74" s="31" t="s">
        <v>249</v>
      </c>
      <c r="E74" s="32" t="s">
        <v>285</v>
      </c>
      <c r="F74" s="8">
        <v>0</v>
      </c>
      <c r="G74" s="19">
        <v>354</v>
      </c>
    </row>
    <row r="75" spans="1:9" x14ac:dyDescent="0.25">
      <c r="A75" s="5">
        <v>22</v>
      </c>
      <c r="B75" s="18">
        <v>45826</v>
      </c>
      <c r="C75" s="5" t="s">
        <v>1</v>
      </c>
      <c r="D75" s="31" t="s">
        <v>253</v>
      </c>
      <c r="E75" s="32" t="s">
        <v>300</v>
      </c>
      <c r="F75" s="8">
        <v>0</v>
      </c>
      <c r="G75" s="19">
        <v>354</v>
      </c>
    </row>
    <row r="76" spans="1:9" x14ac:dyDescent="0.25">
      <c r="A76" s="5">
        <v>22</v>
      </c>
      <c r="B76" s="18">
        <v>45826</v>
      </c>
      <c r="C76" s="5" t="s">
        <v>7</v>
      </c>
      <c r="D76" s="31" t="s">
        <v>259</v>
      </c>
      <c r="E76" s="32" t="s">
        <v>218</v>
      </c>
      <c r="F76" s="8">
        <v>0</v>
      </c>
      <c r="G76" s="19">
        <v>354</v>
      </c>
    </row>
    <row r="77" spans="1:9" x14ac:dyDescent="0.25">
      <c r="A77" s="5">
        <v>22</v>
      </c>
      <c r="B77" s="18">
        <v>45826</v>
      </c>
      <c r="C77" s="5" t="s">
        <v>12</v>
      </c>
      <c r="D77" s="31" t="s">
        <v>251</v>
      </c>
      <c r="E77" s="32" t="s">
        <v>234</v>
      </c>
      <c r="F77" s="8">
        <v>0</v>
      </c>
      <c r="G77" s="19">
        <v>354</v>
      </c>
    </row>
    <row r="78" spans="1:9" x14ac:dyDescent="0.25">
      <c r="A78" s="5">
        <v>22</v>
      </c>
      <c r="B78" s="18">
        <v>45826</v>
      </c>
      <c r="C78" s="5" t="s">
        <v>2</v>
      </c>
      <c r="D78" s="31" t="s">
        <v>261</v>
      </c>
      <c r="E78" s="32" t="s">
        <v>315</v>
      </c>
      <c r="F78" s="8">
        <v>0</v>
      </c>
      <c r="G78" s="19">
        <v>354</v>
      </c>
    </row>
    <row r="79" spans="1:9" x14ac:dyDescent="0.25">
      <c r="A79" s="5">
        <v>22</v>
      </c>
      <c r="B79" s="18">
        <v>45826</v>
      </c>
      <c r="C79" s="5" t="s">
        <v>6</v>
      </c>
      <c r="D79" s="31" t="s">
        <v>265</v>
      </c>
      <c r="E79" s="32" t="s">
        <v>254</v>
      </c>
      <c r="F79" s="8">
        <v>0</v>
      </c>
      <c r="G79" s="19">
        <v>354</v>
      </c>
    </row>
    <row r="80" spans="1:9" x14ac:dyDescent="0.25">
      <c r="A80" s="5">
        <v>22</v>
      </c>
      <c r="B80" s="18">
        <v>45826</v>
      </c>
      <c r="C80" s="5" t="s">
        <v>54</v>
      </c>
      <c r="D80" s="31" t="s">
        <v>299</v>
      </c>
      <c r="E80" s="32" t="s">
        <v>220</v>
      </c>
      <c r="F80" s="8">
        <v>0</v>
      </c>
      <c r="G80" s="19">
        <v>354</v>
      </c>
    </row>
    <row r="81" spans="1:10" x14ac:dyDescent="0.25">
      <c r="A81" s="5">
        <v>22</v>
      </c>
      <c r="B81" s="18">
        <v>45826</v>
      </c>
      <c r="C81" s="5" t="s">
        <v>12</v>
      </c>
      <c r="D81" s="6" t="s">
        <v>227</v>
      </c>
      <c r="E81" s="7" t="s">
        <v>290</v>
      </c>
      <c r="F81" s="8">
        <v>4</v>
      </c>
      <c r="G81" s="19">
        <v>358</v>
      </c>
    </row>
    <row r="82" spans="1:10" x14ac:dyDescent="0.25">
      <c r="A82" s="5">
        <v>23</v>
      </c>
      <c r="B82" s="18">
        <v>45834</v>
      </c>
      <c r="C82" s="5" t="s">
        <v>12</v>
      </c>
      <c r="D82" s="6" t="s">
        <v>234</v>
      </c>
      <c r="E82" s="7" t="s">
        <v>179</v>
      </c>
      <c r="F82" s="8">
        <v>3</v>
      </c>
      <c r="G82" s="19">
        <v>361</v>
      </c>
    </row>
    <row r="83" spans="1:10" x14ac:dyDescent="0.25">
      <c r="A83" s="5">
        <v>23</v>
      </c>
      <c r="B83" s="18">
        <v>45834</v>
      </c>
      <c r="C83" s="5" t="s">
        <v>12</v>
      </c>
      <c r="D83" s="6" t="s">
        <v>278</v>
      </c>
      <c r="E83" s="7" t="s">
        <v>282</v>
      </c>
      <c r="F83" s="8">
        <v>3</v>
      </c>
      <c r="G83" s="19">
        <v>364</v>
      </c>
    </row>
    <row r="84" spans="1:10" x14ac:dyDescent="0.25">
      <c r="A84" s="5">
        <v>23</v>
      </c>
      <c r="B84" s="18">
        <v>45834</v>
      </c>
      <c r="C84" s="5" t="s">
        <v>4</v>
      </c>
      <c r="D84" s="6" t="s">
        <v>283</v>
      </c>
      <c r="E84" s="7" t="s">
        <v>233</v>
      </c>
      <c r="F84" s="8">
        <v>4</v>
      </c>
      <c r="G84" s="19">
        <v>368</v>
      </c>
    </row>
    <row r="85" spans="1:10" x14ac:dyDescent="0.25">
      <c r="A85" s="5">
        <v>24</v>
      </c>
      <c r="B85" s="18">
        <v>45841</v>
      </c>
      <c r="C85" s="5" t="s">
        <v>12</v>
      </c>
      <c r="D85" s="55" t="s">
        <v>179</v>
      </c>
      <c r="E85" s="7" t="s">
        <v>278</v>
      </c>
      <c r="F85" s="8">
        <v>3</v>
      </c>
      <c r="G85" s="19">
        <v>371</v>
      </c>
    </row>
    <row r="86" spans="1:10" x14ac:dyDescent="0.25">
      <c r="A86" s="5">
        <v>24</v>
      </c>
      <c r="B86" s="18">
        <v>45841</v>
      </c>
      <c r="C86" s="5" t="s">
        <v>4</v>
      </c>
      <c r="D86" s="6" t="s">
        <v>308</v>
      </c>
      <c r="E86" s="7" t="s">
        <v>212</v>
      </c>
      <c r="F86" s="8">
        <v>4</v>
      </c>
      <c r="G86" s="19">
        <v>375</v>
      </c>
    </row>
    <row r="87" spans="1:10" x14ac:dyDescent="0.25">
      <c r="A87" s="5">
        <v>24</v>
      </c>
      <c r="B87" s="18">
        <v>45841</v>
      </c>
      <c r="C87" s="5" t="s">
        <v>1</v>
      </c>
      <c r="D87" s="6" t="s">
        <v>319</v>
      </c>
      <c r="E87" s="7" t="s">
        <v>266</v>
      </c>
      <c r="F87" s="8">
        <v>3</v>
      </c>
      <c r="G87" s="19">
        <v>378</v>
      </c>
    </row>
    <row r="88" spans="1:10" x14ac:dyDescent="0.25">
      <c r="A88" s="5">
        <v>24</v>
      </c>
      <c r="B88" s="18">
        <v>45841</v>
      </c>
      <c r="C88" s="5" t="s">
        <v>3</v>
      </c>
      <c r="D88" s="6" t="s">
        <v>267</v>
      </c>
      <c r="E88" s="7" t="s">
        <v>320</v>
      </c>
      <c r="F88" s="8">
        <v>4</v>
      </c>
      <c r="G88" s="19">
        <v>382</v>
      </c>
    </row>
    <row r="89" spans="1:10" x14ac:dyDescent="0.25">
      <c r="A89" s="5">
        <v>25</v>
      </c>
      <c r="B89" s="18">
        <v>45848</v>
      </c>
      <c r="C89" s="5" t="s">
        <v>3</v>
      </c>
      <c r="D89" s="6" t="s">
        <v>217</v>
      </c>
      <c r="E89" s="7" t="s">
        <v>281</v>
      </c>
      <c r="F89" s="8">
        <v>4</v>
      </c>
      <c r="G89" s="19">
        <v>386</v>
      </c>
      <c r="I89" s="13"/>
      <c r="J89" s="1"/>
    </row>
    <row r="90" spans="1:10" x14ac:dyDescent="0.25">
      <c r="A90" s="5">
        <v>25</v>
      </c>
      <c r="B90" s="18">
        <v>45848</v>
      </c>
      <c r="C90" s="5" t="s">
        <v>5</v>
      </c>
      <c r="D90" s="6" t="s">
        <v>228</v>
      </c>
      <c r="E90" s="7" t="s">
        <v>327</v>
      </c>
      <c r="F90" s="8">
        <v>3</v>
      </c>
      <c r="G90" s="19">
        <v>389</v>
      </c>
      <c r="I90" s="13"/>
      <c r="J90" s="1"/>
    </row>
    <row r="91" spans="1:10" x14ac:dyDescent="0.25">
      <c r="A91" s="5">
        <v>25</v>
      </c>
      <c r="B91" s="18">
        <v>45848</v>
      </c>
      <c r="C91" s="5" t="s">
        <v>5</v>
      </c>
      <c r="D91" s="6" t="s">
        <v>285</v>
      </c>
      <c r="E91" s="7" t="s">
        <v>328</v>
      </c>
      <c r="F91" s="8">
        <v>3</v>
      </c>
      <c r="G91" s="19">
        <v>392</v>
      </c>
      <c r="I91" s="13"/>
      <c r="J91" s="1"/>
    </row>
    <row r="92" spans="1:10" x14ac:dyDescent="0.25">
      <c r="A92" s="5">
        <v>25</v>
      </c>
      <c r="B92" s="18">
        <v>45848</v>
      </c>
      <c r="C92" s="5" t="s">
        <v>4</v>
      </c>
      <c r="D92" s="6" t="s">
        <v>283</v>
      </c>
      <c r="E92" s="7" t="s">
        <v>326</v>
      </c>
      <c r="F92" s="8">
        <v>3</v>
      </c>
      <c r="G92" s="19">
        <v>395</v>
      </c>
      <c r="I92" s="13"/>
      <c r="J92" s="1"/>
    </row>
    <row r="93" spans="1:10" x14ac:dyDescent="0.25">
      <c r="A93" s="5">
        <v>26</v>
      </c>
      <c r="B93" s="18">
        <v>45825</v>
      </c>
      <c r="C93" s="5" t="s">
        <v>5</v>
      </c>
      <c r="D93" s="32" t="s">
        <v>329</v>
      </c>
      <c r="E93" s="31" t="s">
        <v>259</v>
      </c>
      <c r="F93" s="8">
        <v>6</v>
      </c>
      <c r="G93" s="19">
        <v>401</v>
      </c>
      <c r="I93" s="13"/>
      <c r="J93" s="1"/>
    </row>
    <row r="94" spans="1:10" x14ac:dyDescent="0.25">
      <c r="A94" s="5">
        <v>26</v>
      </c>
      <c r="B94" s="18">
        <v>45825</v>
      </c>
      <c r="C94" s="5" t="s">
        <v>1</v>
      </c>
      <c r="D94" s="32" t="s">
        <v>266</v>
      </c>
      <c r="E94" s="31" t="s">
        <v>253</v>
      </c>
      <c r="F94" s="8">
        <v>6</v>
      </c>
      <c r="G94" s="19">
        <v>407</v>
      </c>
      <c r="I94" s="13"/>
      <c r="J94" s="1"/>
    </row>
    <row r="95" spans="1:10" x14ac:dyDescent="0.25">
      <c r="A95" s="5">
        <v>26</v>
      </c>
      <c r="B95" s="18">
        <v>45825</v>
      </c>
      <c r="C95" s="5" t="s">
        <v>7</v>
      </c>
      <c r="D95" s="32" t="s">
        <v>218</v>
      </c>
      <c r="E95" s="31" t="s">
        <v>249</v>
      </c>
      <c r="F95" s="8">
        <v>6</v>
      </c>
      <c r="G95" s="19">
        <v>413</v>
      </c>
      <c r="I95" s="13"/>
      <c r="J95" s="1"/>
    </row>
    <row r="96" spans="1:10" x14ac:dyDescent="0.25">
      <c r="A96" s="5">
        <v>26</v>
      </c>
      <c r="B96" s="18">
        <v>45825</v>
      </c>
      <c r="C96" s="5" t="s">
        <v>2</v>
      </c>
      <c r="D96" s="32" t="s">
        <v>315</v>
      </c>
      <c r="E96" s="31" t="s">
        <v>251</v>
      </c>
      <c r="F96" s="8">
        <v>6</v>
      </c>
      <c r="G96" s="19">
        <v>419</v>
      </c>
      <c r="I96" s="13"/>
      <c r="J96" s="1"/>
    </row>
    <row r="97" spans="1:10" x14ac:dyDescent="0.25">
      <c r="A97" s="5">
        <v>26</v>
      </c>
      <c r="B97" s="18">
        <v>45825</v>
      </c>
      <c r="C97" s="5" t="s">
        <v>4</v>
      </c>
      <c r="D97" s="32" t="s">
        <v>264</v>
      </c>
      <c r="E97" s="31" t="s">
        <v>299</v>
      </c>
      <c r="F97" s="8">
        <v>6</v>
      </c>
      <c r="G97" s="19">
        <v>426</v>
      </c>
      <c r="I97" s="15"/>
      <c r="J97" s="1"/>
    </row>
    <row r="98" spans="1:10" x14ac:dyDescent="0.25">
      <c r="A98" s="5">
        <v>26</v>
      </c>
      <c r="B98" s="18">
        <v>45825</v>
      </c>
      <c r="C98" s="5" t="s">
        <v>0</v>
      </c>
      <c r="D98" s="32" t="s">
        <v>288</v>
      </c>
      <c r="E98" s="31" t="s">
        <v>265</v>
      </c>
      <c r="F98" s="8">
        <v>6</v>
      </c>
      <c r="G98" s="19">
        <v>431</v>
      </c>
      <c r="I98" s="13"/>
      <c r="J98" s="1"/>
    </row>
    <row r="99" spans="1:10" x14ac:dyDescent="0.25">
      <c r="A99" s="5">
        <v>26</v>
      </c>
      <c r="B99" s="18">
        <v>45825</v>
      </c>
      <c r="C99" s="5" t="s">
        <v>12</v>
      </c>
      <c r="D99" s="32" t="s">
        <v>278</v>
      </c>
      <c r="E99" s="31" t="s">
        <v>261</v>
      </c>
      <c r="F99" s="8">
        <v>6</v>
      </c>
      <c r="G99" s="19">
        <v>437</v>
      </c>
      <c r="I99" s="13"/>
      <c r="J99" s="1"/>
    </row>
    <row r="100" spans="1:10" x14ac:dyDescent="0.25">
      <c r="A100" s="5">
        <v>26</v>
      </c>
      <c r="B100" s="18">
        <v>45825</v>
      </c>
      <c r="C100" s="5" t="s">
        <v>54</v>
      </c>
      <c r="D100" s="32" t="s">
        <v>220</v>
      </c>
      <c r="E100" s="31" t="s">
        <v>330</v>
      </c>
      <c r="F100" s="8">
        <v>6</v>
      </c>
      <c r="G100" s="19">
        <v>443</v>
      </c>
    </row>
    <row r="101" spans="1:10" x14ac:dyDescent="0.25">
      <c r="A101" s="5">
        <v>26</v>
      </c>
      <c r="B101" s="18">
        <v>45825</v>
      </c>
      <c r="C101" s="5" t="s">
        <v>6</v>
      </c>
      <c r="D101" s="32" t="s">
        <v>232</v>
      </c>
      <c r="E101" s="31" t="s">
        <v>248</v>
      </c>
      <c r="F101" s="8">
        <v>6</v>
      </c>
      <c r="G101" s="22">
        <v>449</v>
      </c>
    </row>
    <row r="102" spans="1:10" x14ac:dyDescent="0.25">
      <c r="A102" s="5">
        <v>26</v>
      </c>
      <c r="B102" s="18">
        <v>45825</v>
      </c>
      <c r="C102" s="5" t="s">
        <v>2</v>
      </c>
      <c r="D102" s="6" t="s">
        <v>256</v>
      </c>
      <c r="E102" s="7" t="s">
        <v>227</v>
      </c>
      <c r="F102" s="8">
        <v>7</v>
      </c>
      <c r="G102" s="19">
        <v>456</v>
      </c>
    </row>
    <row r="103" spans="1:10" x14ac:dyDescent="0.25">
      <c r="A103" s="5">
        <v>26</v>
      </c>
      <c r="B103" s="18">
        <v>45825</v>
      </c>
      <c r="C103" s="5" t="s">
        <v>3</v>
      </c>
      <c r="D103" s="6" t="s">
        <v>177</v>
      </c>
      <c r="E103" s="23" t="s">
        <v>335</v>
      </c>
      <c r="F103" s="8">
        <v>4</v>
      </c>
      <c r="G103" s="19">
        <v>460</v>
      </c>
    </row>
    <row r="104" spans="1:10" x14ac:dyDescent="0.25">
      <c r="A104" s="5">
        <v>26</v>
      </c>
      <c r="B104" s="18">
        <v>45825</v>
      </c>
      <c r="C104" s="4" t="s">
        <v>3</v>
      </c>
      <c r="D104" s="21" t="s">
        <v>267</v>
      </c>
      <c r="E104" s="20" t="s">
        <v>336</v>
      </c>
      <c r="F104" s="12">
        <v>4</v>
      </c>
      <c r="G104" s="12">
        <v>464</v>
      </c>
    </row>
    <row r="105" spans="1:10" x14ac:dyDescent="0.25">
      <c r="A105" s="5">
        <v>26</v>
      </c>
      <c r="B105" s="18">
        <v>45825</v>
      </c>
      <c r="C105" s="4" t="s">
        <v>7</v>
      </c>
      <c r="D105" s="21" t="s">
        <v>275</v>
      </c>
      <c r="E105" s="20" t="s">
        <v>337</v>
      </c>
      <c r="F105" s="12">
        <v>3</v>
      </c>
      <c r="G105" s="12">
        <v>467</v>
      </c>
    </row>
    <row r="106" spans="1:10" x14ac:dyDescent="0.25">
      <c r="A106" s="5">
        <v>27</v>
      </c>
      <c r="B106" s="18">
        <v>45859</v>
      </c>
      <c r="C106" s="5" t="s">
        <v>5</v>
      </c>
      <c r="D106" s="32" t="s">
        <v>259</v>
      </c>
      <c r="E106" s="31" t="s">
        <v>329</v>
      </c>
      <c r="F106" s="12">
        <v>0</v>
      </c>
      <c r="G106" s="12">
        <v>467</v>
      </c>
    </row>
    <row r="107" spans="1:10" x14ac:dyDescent="0.25">
      <c r="A107" s="5">
        <v>27</v>
      </c>
      <c r="B107" s="18">
        <v>45859</v>
      </c>
      <c r="C107" s="5" t="s">
        <v>1</v>
      </c>
      <c r="D107" s="32" t="s">
        <v>253</v>
      </c>
      <c r="E107" s="31" t="s">
        <v>266</v>
      </c>
      <c r="F107" s="12">
        <v>0</v>
      </c>
      <c r="G107" s="12">
        <v>467</v>
      </c>
    </row>
    <row r="108" spans="1:10" x14ac:dyDescent="0.25">
      <c r="A108" s="5">
        <v>27</v>
      </c>
      <c r="B108" s="18">
        <v>45859</v>
      </c>
      <c r="C108" s="5" t="s">
        <v>7</v>
      </c>
      <c r="D108" s="32" t="s">
        <v>249</v>
      </c>
      <c r="E108" s="31" t="s">
        <v>218</v>
      </c>
      <c r="F108" s="12">
        <v>0</v>
      </c>
      <c r="G108" s="12">
        <v>467</v>
      </c>
    </row>
    <row r="109" spans="1:10" x14ac:dyDescent="0.25">
      <c r="A109" s="5">
        <v>27</v>
      </c>
      <c r="B109" s="18">
        <v>45859</v>
      </c>
      <c r="C109" s="5" t="s">
        <v>2</v>
      </c>
      <c r="D109" s="32" t="s">
        <v>251</v>
      </c>
      <c r="E109" s="31" t="s">
        <v>315</v>
      </c>
      <c r="F109" s="24">
        <v>0</v>
      </c>
      <c r="G109" s="12">
        <v>467</v>
      </c>
    </row>
    <row r="110" spans="1:10" x14ac:dyDescent="0.25">
      <c r="A110" s="5">
        <v>27</v>
      </c>
      <c r="B110" s="18">
        <v>45859</v>
      </c>
      <c r="C110" s="5" t="s">
        <v>4</v>
      </c>
      <c r="D110" s="32" t="s">
        <v>299</v>
      </c>
      <c r="E110" s="31" t="s">
        <v>264</v>
      </c>
      <c r="F110" s="24">
        <v>0</v>
      </c>
      <c r="G110" s="12">
        <v>467</v>
      </c>
    </row>
    <row r="111" spans="1:10" x14ac:dyDescent="0.25">
      <c r="A111" s="5">
        <v>27</v>
      </c>
      <c r="B111" s="18">
        <v>45859</v>
      </c>
      <c r="C111" s="5" t="s">
        <v>0</v>
      </c>
      <c r="D111" s="32" t="s">
        <v>265</v>
      </c>
      <c r="E111" s="31" t="s">
        <v>288</v>
      </c>
      <c r="F111" s="24">
        <v>0</v>
      </c>
      <c r="G111" s="12">
        <v>467</v>
      </c>
    </row>
    <row r="112" spans="1:10" x14ac:dyDescent="0.25">
      <c r="A112" s="5">
        <v>27</v>
      </c>
      <c r="B112" s="18">
        <v>45859</v>
      </c>
      <c r="C112" s="5" t="s">
        <v>12</v>
      </c>
      <c r="D112" s="32" t="s">
        <v>261</v>
      </c>
      <c r="E112" s="31" t="s">
        <v>278</v>
      </c>
      <c r="F112" s="24">
        <v>0</v>
      </c>
      <c r="G112" s="12">
        <v>467</v>
      </c>
    </row>
    <row r="113" spans="1:10" x14ac:dyDescent="0.25">
      <c r="A113" s="5">
        <v>27</v>
      </c>
      <c r="B113" s="18">
        <v>45859</v>
      </c>
      <c r="C113" s="5" t="s">
        <v>54</v>
      </c>
      <c r="D113" s="32" t="s">
        <v>330</v>
      </c>
      <c r="E113" s="31" t="s">
        <v>220</v>
      </c>
      <c r="F113" s="24">
        <v>0</v>
      </c>
      <c r="G113" s="12">
        <v>467</v>
      </c>
    </row>
    <row r="114" spans="1:10" x14ac:dyDescent="0.25">
      <c r="A114" s="5">
        <v>27</v>
      </c>
      <c r="B114" s="18">
        <v>45859</v>
      </c>
      <c r="C114" s="5" t="s">
        <v>6</v>
      </c>
      <c r="D114" s="32" t="s">
        <v>248</v>
      </c>
      <c r="E114" s="31" t="s">
        <v>232</v>
      </c>
      <c r="F114" s="24">
        <v>0</v>
      </c>
      <c r="G114" s="12">
        <v>467</v>
      </c>
    </row>
    <row r="115" spans="1:10" x14ac:dyDescent="0.25">
      <c r="A115" s="5">
        <v>28</v>
      </c>
      <c r="B115" s="18">
        <v>45862</v>
      </c>
      <c r="C115" s="4" t="s">
        <v>3</v>
      </c>
      <c r="D115" s="21" t="s">
        <v>336</v>
      </c>
      <c r="E115" s="20" t="s">
        <v>177</v>
      </c>
      <c r="F115" s="24">
        <v>6</v>
      </c>
      <c r="G115" s="24">
        <v>473</v>
      </c>
    </row>
    <row r="116" spans="1:10" x14ac:dyDescent="0.25">
      <c r="A116" s="5">
        <v>28</v>
      </c>
      <c r="B116" s="18">
        <v>45862</v>
      </c>
      <c r="C116" s="4" t="s">
        <v>5</v>
      </c>
      <c r="D116" s="21" t="s">
        <v>329</v>
      </c>
      <c r="E116" s="20" t="s">
        <v>256</v>
      </c>
      <c r="F116" s="24">
        <v>3</v>
      </c>
      <c r="G116" s="24">
        <v>476</v>
      </c>
    </row>
    <row r="117" spans="1:10" x14ac:dyDescent="0.25">
      <c r="A117" s="5">
        <v>28</v>
      </c>
      <c r="B117" s="18">
        <v>45862</v>
      </c>
      <c r="C117" s="4" t="s">
        <v>7</v>
      </c>
      <c r="D117" s="21" t="s">
        <v>337</v>
      </c>
      <c r="E117" s="20" t="s">
        <v>343</v>
      </c>
      <c r="F117" s="24">
        <v>3</v>
      </c>
      <c r="G117" s="24">
        <v>479</v>
      </c>
    </row>
    <row r="118" spans="1:10" x14ac:dyDescent="0.25">
      <c r="A118" s="5">
        <v>28</v>
      </c>
      <c r="B118" s="18">
        <v>45862</v>
      </c>
      <c r="C118" s="4" t="s">
        <v>4</v>
      </c>
      <c r="D118" s="6" t="s">
        <v>326</v>
      </c>
      <c r="E118" s="20" t="s">
        <v>344</v>
      </c>
      <c r="F118" s="24">
        <v>4</v>
      </c>
      <c r="G118" s="24">
        <v>483</v>
      </c>
    </row>
    <row r="119" spans="1:10" x14ac:dyDescent="0.25">
      <c r="A119" s="5">
        <v>28</v>
      </c>
      <c r="B119" s="18">
        <v>45862</v>
      </c>
      <c r="C119" s="4" t="s">
        <v>12</v>
      </c>
      <c r="D119" s="21" t="s">
        <v>278</v>
      </c>
      <c r="E119" s="20" t="s">
        <v>345</v>
      </c>
      <c r="F119" s="24">
        <v>3</v>
      </c>
      <c r="G119" s="24">
        <v>486</v>
      </c>
    </row>
    <row r="120" spans="1:10" x14ac:dyDescent="0.25">
      <c r="A120" s="5">
        <v>28</v>
      </c>
      <c r="B120" s="18">
        <v>45862</v>
      </c>
      <c r="C120" s="4" t="s">
        <v>12</v>
      </c>
      <c r="D120" s="21" t="s">
        <v>290</v>
      </c>
      <c r="E120" s="20" t="s">
        <v>320</v>
      </c>
      <c r="F120" s="24">
        <v>3</v>
      </c>
      <c r="G120" s="24">
        <v>489</v>
      </c>
    </row>
    <row r="121" spans="1:10" x14ac:dyDescent="0.25">
      <c r="A121" s="5">
        <v>28</v>
      </c>
      <c r="B121" s="18">
        <v>45862</v>
      </c>
      <c r="C121" s="4" t="s">
        <v>12</v>
      </c>
      <c r="D121" s="21" t="s">
        <v>178</v>
      </c>
      <c r="E121" s="20" t="s">
        <v>204</v>
      </c>
      <c r="F121" s="24">
        <v>3</v>
      </c>
      <c r="G121" s="24">
        <v>492</v>
      </c>
    </row>
    <row r="122" spans="1:10" x14ac:dyDescent="0.25">
      <c r="A122" s="4">
        <v>29</v>
      </c>
      <c r="B122" s="33">
        <v>45869</v>
      </c>
      <c r="C122" s="4" t="s">
        <v>6</v>
      </c>
      <c r="D122" s="21" t="s">
        <v>302</v>
      </c>
      <c r="E122" s="20" t="s">
        <v>290</v>
      </c>
      <c r="F122" s="24">
        <v>4</v>
      </c>
      <c r="G122" s="24">
        <v>496</v>
      </c>
    </row>
    <row r="123" spans="1:10" x14ac:dyDescent="0.25">
      <c r="A123" s="4">
        <v>29</v>
      </c>
      <c r="B123" s="33">
        <v>45869</v>
      </c>
      <c r="C123" s="4" t="s">
        <v>12</v>
      </c>
      <c r="D123" s="21" t="s">
        <v>217</v>
      </c>
      <c r="E123" s="20" t="s">
        <v>278</v>
      </c>
      <c r="F123" s="24">
        <v>3</v>
      </c>
      <c r="G123" s="24">
        <v>499</v>
      </c>
    </row>
    <row r="124" spans="1:10" x14ac:dyDescent="0.25">
      <c r="A124" s="4">
        <v>29</v>
      </c>
      <c r="B124" s="33">
        <v>45869</v>
      </c>
      <c r="C124" s="4" t="s">
        <v>4</v>
      </c>
      <c r="D124" s="21" t="s">
        <v>344</v>
      </c>
      <c r="E124" s="20" t="s">
        <v>179</v>
      </c>
      <c r="F124" s="24">
        <v>4</v>
      </c>
      <c r="G124" s="24">
        <v>503</v>
      </c>
      <c r="J124" s="15"/>
    </row>
    <row r="125" spans="1:10" x14ac:dyDescent="0.25">
      <c r="A125" s="4">
        <v>30</v>
      </c>
      <c r="B125" s="33">
        <v>45876</v>
      </c>
      <c r="C125" s="4" t="s">
        <v>4</v>
      </c>
      <c r="D125" s="21" t="s">
        <v>264</v>
      </c>
      <c r="E125" s="20" t="s">
        <v>326</v>
      </c>
      <c r="F125" s="24">
        <v>14</v>
      </c>
      <c r="G125" s="24">
        <v>517</v>
      </c>
    </row>
    <row r="126" spans="1:10" x14ac:dyDescent="0.25">
      <c r="A126" s="4">
        <v>30</v>
      </c>
      <c r="B126" s="33">
        <v>45876</v>
      </c>
      <c r="C126" s="4" t="s">
        <v>3</v>
      </c>
      <c r="D126" s="21" t="s">
        <v>354</v>
      </c>
      <c r="E126" s="7" t="s">
        <v>179</v>
      </c>
      <c r="F126" s="24">
        <v>5</v>
      </c>
      <c r="G126" s="24">
        <v>522</v>
      </c>
    </row>
    <row r="127" spans="1:10" x14ac:dyDescent="0.25">
      <c r="A127" s="4">
        <v>30</v>
      </c>
      <c r="B127" s="33">
        <v>45876</v>
      </c>
      <c r="C127" s="4" t="s">
        <v>54</v>
      </c>
      <c r="D127" s="21" t="s">
        <v>355</v>
      </c>
      <c r="E127" s="20" t="s">
        <v>329</v>
      </c>
      <c r="F127" s="24">
        <v>10</v>
      </c>
      <c r="G127" s="24">
        <v>532</v>
      </c>
    </row>
    <row r="128" spans="1:10" x14ac:dyDescent="0.25">
      <c r="A128" s="4">
        <v>30</v>
      </c>
      <c r="B128" s="33">
        <v>45876</v>
      </c>
      <c r="C128" s="4" t="s">
        <v>2</v>
      </c>
      <c r="D128" s="21" t="s">
        <v>356</v>
      </c>
      <c r="E128" s="20" t="s">
        <v>212</v>
      </c>
      <c r="F128" s="24">
        <v>8</v>
      </c>
      <c r="G128" s="24">
        <v>540</v>
      </c>
    </row>
    <row r="129" spans="1:7" x14ac:dyDescent="0.25">
      <c r="A129" s="4">
        <v>30</v>
      </c>
      <c r="B129" s="33">
        <v>45876</v>
      </c>
      <c r="C129" s="4" t="s">
        <v>1</v>
      </c>
      <c r="D129" s="21" t="s">
        <v>252</v>
      </c>
      <c r="E129" s="20" t="s">
        <v>234</v>
      </c>
      <c r="F129" s="24">
        <v>3</v>
      </c>
      <c r="G129" s="24">
        <v>543</v>
      </c>
    </row>
    <row r="130" spans="1:7" x14ac:dyDescent="0.25">
      <c r="A130" s="4">
        <v>30</v>
      </c>
      <c r="B130" s="33">
        <v>45876</v>
      </c>
      <c r="C130" s="4" t="s">
        <v>1</v>
      </c>
      <c r="D130" s="21" t="s">
        <v>300</v>
      </c>
      <c r="E130" s="20" t="s">
        <v>357</v>
      </c>
      <c r="F130" s="24">
        <v>3</v>
      </c>
      <c r="G130" s="24">
        <v>546</v>
      </c>
    </row>
    <row r="131" spans="1:7" x14ac:dyDescent="0.25">
      <c r="A131" s="4">
        <v>31</v>
      </c>
      <c r="B131" s="33">
        <v>45883</v>
      </c>
      <c r="C131" s="4" t="s">
        <v>3</v>
      </c>
      <c r="D131" s="21" t="s">
        <v>267</v>
      </c>
      <c r="E131" s="20" t="s">
        <v>178</v>
      </c>
      <c r="F131" s="24">
        <v>9</v>
      </c>
      <c r="G131" s="24">
        <v>555</v>
      </c>
    </row>
    <row r="132" spans="1:7" x14ac:dyDescent="0.25">
      <c r="A132" s="4">
        <v>31</v>
      </c>
      <c r="B132" s="33">
        <v>45883</v>
      </c>
      <c r="C132" s="4" t="s">
        <v>12</v>
      </c>
      <c r="D132" s="21" t="s">
        <v>345</v>
      </c>
      <c r="E132" s="20" t="s">
        <v>275</v>
      </c>
      <c r="F132" s="24">
        <v>8</v>
      </c>
      <c r="G132" s="24">
        <v>563</v>
      </c>
    </row>
    <row r="133" spans="1:7" x14ac:dyDescent="0.25">
      <c r="A133" s="4">
        <v>31</v>
      </c>
      <c r="B133" s="33">
        <v>45883</v>
      </c>
      <c r="C133" s="4" t="s">
        <v>0</v>
      </c>
      <c r="D133" s="21" t="s">
        <v>207</v>
      </c>
      <c r="E133" s="20" t="s">
        <v>362</v>
      </c>
      <c r="F133" s="24">
        <v>3</v>
      </c>
      <c r="G133" s="24">
        <v>566</v>
      </c>
    </row>
    <row r="134" spans="1:7" x14ac:dyDescent="0.25">
      <c r="B134" s="17"/>
    </row>
    <row r="135" spans="1:7" x14ac:dyDescent="0.25">
      <c r="B135" s="17"/>
    </row>
    <row r="136" spans="1:7" x14ac:dyDescent="0.25">
      <c r="B136" s="17"/>
    </row>
    <row r="137" spans="1:7" x14ac:dyDescent="0.25">
      <c r="B137" s="17"/>
    </row>
    <row r="138" spans="1:7" x14ac:dyDescent="0.25">
      <c r="B138" s="17"/>
    </row>
    <row r="139" spans="1:7" x14ac:dyDescent="0.25">
      <c r="B139" s="17"/>
    </row>
    <row r="140" spans="1:7" x14ac:dyDescent="0.25">
      <c r="B140" s="17"/>
    </row>
    <row r="141" spans="1:7" x14ac:dyDescent="0.25">
      <c r="B141" s="17"/>
    </row>
    <row r="142" spans="1:7" x14ac:dyDescent="0.25">
      <c r="B142" s="17"/>
    </row>
    <row r="143" spans="1:7" x14ac:dyDescent="0.25">
      <c r="B143" s="17"/>
    </row>
    <row r="144" spans="1:7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</sheetData>
  <sortState xmlns:xlrd2="http://schemas.microsoft.com/office/spreadsheetml/2017/richdata2" ref="I2:L11">
    <sortCondition descending="1" ref="J2:J11"/>
  </sortState>
  <pageMargins left="0.7" right="0.7" top="0.75" bottom="0.75" header="0.3" footer="0.3"/>
  <pageSetup paperSize="9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7"/>
  <sheetViews>
    <sheetView workbookViewId="0">
      <selection activeCell="B10" sqref="B10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80</v>
      </c>
      <c r="B1" s="4"/>
    </row>
    <row r="2" spans="1:2" x14ac:dyDescent="0.25">
      <c r="A2" s="16" t="s">
        <v>93</v>
      </c>
      <c r="B2" s="4">
        <v>1</v>
      </c>
    </row>
    <row r="3" spans="1:2" x14ac:dyDescent="0.25">
      <c r="A3" s="16" t="s">
        <v>105</v>
      </c>
      <c r="B3" s="4"/>
    </row>
    <row r="4" spans="1:2" x14ac:dyDescent="0.25">
      <c r="A4" s="25" t="s">
        <v>162</v>
      </c>
      <c r="B4" s="4">
        <v>0</v>
      </c>
    </row>
    <row r="5" spans="1:2" x14ac:dyDescent="0.25">
      <c r="A5" s="16" t="s">
        <v>136</v>
      </c>
      <c r="B5" s="4"/>
    </row>
    <row r="6" spans="1:2" x14ac:dyDescent="0.25">
      <c r="A6" s="25" t="s">
        <v>158</v>
      </c>
      <c r="B6" s="4"/>
    </row>
    <row r="7" spans="1:2" x14ac:dyDescent="0.25">
      <c r="A7" s="16" t="s">
        <v>99</v>
      </c>
      <c r="B7" s="4">
        <v>3</v>
      </c>
    </row>
    <row r="8" spans="1:2" x14ac:dyDescent="0.25">
      <c r="A8" s="25" t="s">
        <v>97</v>
      </c>
      <c r="B8" s="4"/>
    </row>
    <row r="9" spans="1:2" x14ac:dyDescent="0.25">
      <c r="A9" s="16" t="s">
        <v>88</v>
      </c>
      <c r="B9" s="4"/>
    </row>
    <row r="10" spans="1:2" x14ac:dyDescent="0.25">
      <c r="A10" s="25" t="s">
        <v>223</v>
      </c>
      <c r="B10" s="4">
        <v>3</v>
      </c>
    </row>
    <row r="11" spans="1:2" x14ac:dyDescent="0.25">
      <c r="A11" s="25" t="s">
        <v>157</v>
      </c>
      <c r="B11" s="4"/>
    </row>
    <row r="12" spans="1:2" x14ac:dyDescent="0.25">
      <c r="A12" s="25" t="s">
        <v>117</v>
      </c>
      <c r="B12" s="4">
        <v>1</v>
      </c>
    </row>
    <row r="13" spans="1:2" x14ac:dyDescent="0.25">
      <c r="A13" s="16" t="s">
        <v>109</v>
      </c>
      <c r="B13" s="4"/>
    </row>
    <row r="14" spans="1:2" x14ac:dyDescent="0.25">
      <c r="A14" s="16" t="s">
        <v>147</v>
      </c>
      <c r="B14" s="4">
        <v>6</v>
      </c>
    </row>
    <row r="15" spans="1:2" x14ac:dyDescent="0.25">
      <c r="A15" s="16" t="s">
        <v>104</v>
      </c>
      <c r="B15" s="4"/>
    </row>
    <row r="16" spans="1:2" x14ac:dyDescent="0.25">
      <c r="A16" s="16" t="s">
        <v>101</v>
      </c>
      <c r="B16" s="4">
        <v>1</v>
      </c>
    </row>
    <row r="17" spans="1:2" x14ac:dyDescent="0.25">
      <c r="A17" s="16" t="s">
        <v>139</v>
      </c>
      <c r="B17" s="4">
        <v>3</v>
      </c>
    </row>
    <row r="18" spans="1:2" x14ac:dyDescent="0.25">
      <c r="A18" s="16" t="s">
        <v>137</v>
      </c>
      <c r="B18" s="4"/>
    </row>
    <row r="19" spans="1:2" x14ac:dyDescent="0.25">
      <c r="A19" s="16" t="s">
        <v>156</v>
      </c>
      <c r="B19" s="4"/>
    </row>
    <row r="20" spans="1:2" x14ac:dyDescent="0.25">
      <c r="A20" s="16" t="s">
        <v>115</v>
      </c>
      <c r="B20" s="4">
        <v>0</v>
      </c>
    </row>
    <row r="21" spans="1:2" x14ac:dyDescent="0.25">
      <c r="A21" s="25" t="s">
        <v>102</v>
      </c>
      <c r="B21" s="4">
        <v>20</v>
      </c>
    </row>
    <row r="22" spans="1:2" x14ac:dyDescent="0.25">
      <c r="A22" s="16" t="s">
        <v>96</v>
      </c>
      <c r="B22" s="4">
        <v>0</v>
      </c>
    </row>
    <row r="23" spans="1:2" x14ac:dyDescent="0.25">
      <c r="A23" s="25" t="s">
        <v>153</v>
      </c>
      <c r="B23" s="4">
        <v>0</v>
      </c>
    </row>
    <row r="24" spans="1:2" x14ac:dyDescent="0.25">
      <c r="A24" s="25" t="s">
        <v>100</v>
      </c>
      <c r="B24" s="4"/>
    </row>
    <row r="25" spans="1:2" x14ac:dyDescent="0.25">
      <c r="A25" s="25" t="s">
        <v>98</v>
      </c>
      <c r="B25" s="4"/>
    </row>
    <row r="26" spans="1:2" x14ac:dyDescent="0.25">
      <c r="A26" s="16" t="s">
        <v>130</v>
      </c>
      <c r="B26" s="4"/>
    </row>
    <row r="27" spans="1:2" x14ac:dyDescent="0.25">
      <c r="A27" s="25" t="s">
        <v>150</v>
      </c>
      <c r="B27" s="4">
        <v>1</v>
      </c>
    </row>
    <row r="28" spans="1:2" x14ac:dyDescent="0.25">
      <c r="A28" s="16" t="s">
        <v>128</v>
      </c>
      <c r="B28" s="4">
        <v>0</v>
      </c>
    </row>
    <row r="29" spans="1:2" x14ac:dyDescent="0.25">
      <c r="A29" s="16" t="s">
        <v>114</v>
      </c>
      <c r="B29" s="4"/>
    </row>
    <row r="30" spans="1:2" x14ac:dyDescent="0.25">
      <c r="A30" s="16" t="s">
        <v>135</v>
      </c>
      <c r="B30" s="4"/>
    </row>
    <row r="31" spans="1:2" x14ac:dyDescent="0.25">
      <c r="A31" s="25" t="s">
        <v>111</v>
      </c>
      <c r="B31" s="4"/>
    </row>
    <row r="32" spans="1:2" x14ac:dyDescent="0.25">
      <c r="A32" s="16" t="s">
        <v>118</v>
      </c>
      <c r="B32" s="4"/>
    </row>
    <row r="33" spans="1:2" x14ac:dyDescent="0.25">
      <c r="A33" s="25" t="s">
        <v>161</v>
      </c>
      <c r="B33" s="4"/>
    </row>
    <row r="34" spans="1:2" x14ac:dyDescent="0.25">
      <c r="A34" s="25" t="s">
        <v>159</v>
      </c>
      <c r="B34" s="4"/>
    </row>
    <row r="35" spans="1:2" x14ac:dyDescent="0.25">
      <c r="A35" s="25" t="s">
        <v>85</v>
      </c>
      <c r="B35" s="4">
        <v>0</v>
      </c>
    </row>
    <row r="36" spans="1:2" x14ac:dyDescent="0.25">
      <c r="A36" s="25" t="s">
        <v>113</v>
      </c>
      <c r="B36" s="4"/>
    </row>
    <row r="37" spans="1:2" x14ac:dyDescent="0.25">
      <c r="A37" s="16" t="s">
        <v>112</v>
      </c>
      <c r="B37" s="4">
        <v>3</v>
      </c>
    </row>
    <row r="38" spans="1:2" x14ac:dyDescent="0.25">
      <c r="A38" s="25" t="s">
        <v>86</v>
      </c>
      <c r="B38" s="4"/>
    </row>
    <row r="39" spans="1:2" x14ac:dyDescent="0.25">
      <c r="A39" s="16" t="s">
        <v>140</v>
      </c>
      <c r="B39" s="4">
        <v>1</v>
      </c>
    </row>
    <row r="40" spans="1:2" x14ac:dyDescent="0.25">
      <c r="A40" s="25" t="s">
        <v>124</v>
      </c>
      <c r="B40" s="4"/>
    </row>
    <row r="41" spans="1:2" x14ac:dyDescent="0.25">
      <c r="A41" s="25" t="s">
        <v>90</v>
      </c>
      <c r="B41" s="4">
        <v>6</v>
      </c>
    </row>
    <row r="42" spans="1:2" x14ac:dyDescent="0.25">
      <c r="A42" s="16" t="s">
        <v>143</v>
      </c>
      <c r="B42" s="4">
        <v>0</v>
      </c>
    </row>
    <row r="43" spans="1:2" x14ac:dyDescent="0.25">
      <c r="A43" s="16" t="s">
        <v>106</v>
      </c>
      <c r="B43" s="4">
        <v>0</v>
      </c>
    </row>
    <row r="44" spans="1:2" x14ac:dyDescent="0.25">
      <c r="A44" s="25" t="s">
        <v>129</v>
      </c>
      <c r="B44" s="4"/>
    </row>
    <row r="45" spans="1:2" x14ac:dyDescent="0.25">
      <c r="A45" s="25" t="s">
        <v>110</v>
      </c>
      <c r="B45" s="4"/>
    </row>
    <row r="46" spans="1:2" x14ac:dyDescent="0.25">
      <c r="A46" s="25" t="s">
        <v>141</v>
      </c>
      <c r="B46" s="4">
        <v>1</v>
      </c>
    </row>
    <row r="47" spans="1:2" x14ac:dyDescent="0.25">
      <c r="A47" s="16" t="s">
        <v>149</v>
      </c>
      <c r="B47" s="4">
        <v>0</v>
      </c>
    </row>
    <row r="48" spans="1:2" x14ac:dyDescent="0.25">
      <c r="A48" s="25" t="s">
        <v>107</v>
      </c>
      <c r="B48" s="4"/>
    </row>
    <row r="49" spans="1:2" x14ac:dyDescent="0.25">
      <c r="A49" s="16" t="s">
        <v>144</v>
      </c>
      <c r="B49" s="4">
        <v>0</v>
      </c>
    </row>
    <row r="50" spans="1:2" x14ac:dyDescent="0.25">
      <c r="A50" s="16" t="s">
        <v>122</v>
      </c>
      <c r="B50" s="4">
        <v>0</v>
      </c>
    </row>
    <row r="51" spans="1:2" x14ac:dyDescent="0.25">
      <c r="A51" s="16" t="s">
        <v>146</v>
      </c>
      <c r="B51" s="4"/>
    </row>
    <row r="52" spans="1:2" x14ac:dyDescent="0.25">
      <c r="A52" s="25" t="s">
        <v>119</v>
      </c>
      <c r="B52" s="4">
        <v>1</v>
      </c>
    </row>
    <row r="53" spans="1:2" x14ac:dyDescent="0.25">
      <c r="A53" s="25" t="s">
        <v>95</v>
      </c>
      <c r="B53" s="4"/>
    </row>
    <row r="54" spans="1:2" x14ac:dyDescent="0.25">
      <c r="A54" s="16" t="s">
        <v>182</v>
      </c>
      <c r="B54" s="4"/>
    </row>
    <row r="55" spans="1:2" x14ac:dyDescent="0.25">
      <c r="A55" s="16" t="s">
        <v>84</v>
      </c>
      <c r="B55" s="4"/>
    </row>
    <row r="56" spans="1:2" x14ac:dyDescent="0.25">
      <c r="A56" s="25" t="s">
        <v>125</v>
      </c>
      <c r="B56" s="4">
        <v>1</v>
      </c>
    </row>
    <row r="57" spans="1:2" x14ac:dyDescent="0.25">
      <c r="A57" s="25" t="s">
        <v>123</v>
      </c>
      <c r="B57" s="4"/>
    </row>
    <row r="58" spans="1:2" x14ac:dyDescent="0.25">
      <c r="A58" s="25" t="s">
        <v>121</v>
      </c>
      <c r="B58" s="4">
        <v>1</v>
      </c>
    </row>
    <row r="59" spans="1:2" x14ac:dyDescent="0.25">
      <c r="A59" s="16" t="s">
        <v>154</v>
      </c>
      <c r="B59" s="4"/>
    </row>
    <row r="60" spans="1:2" x14ac:dyDescent="0.25">
      <c r="A60" s="25" t="s">
        <v>127</v>
      </c>
      <c r="B60" s="4"/>
    </row>
    <row r="61" spans="1:2" x14ac:dyDescent="0.25">
      <c r="A61" s="16" t="s">
        <v>142</v>
      </c>
      <c r="B61" s="4">
        <v>0</v>
      </c>
    </row>
    <row r="62" spans="1:2" x14ac:dyDescent="0.25">
      <c r="A62" s="25" t="s">
        <v>145</v>
      </c>
      <c r="B62" s="4">
        <v>6</v>
      </c>
    </row>
    <row r="63" spans="1:2" x14ac:dyDescent="0.25">
      <c r="A63" s="16" t="s">
        <v>131</v>
      </c>
      <c r="B63" s="4"/>
    </row>
    <row r="64" spans="1:2" x14ac:dyDescent="0.25">
      <c r="A64" s="16" t="s">
        <v>126</v>
      </c>
      <c r="B64" s="4">
        <v>0</v>
      </c>
    </row>
    <row r="65" spans="1:2" ht="15.75" customHeight="1" x14ac:dyDescent="0.25">
      <c r="A65" s="25" t="s">
        <v>160</v>
      </c>
      <c r="B65" s="4">
        <v>1</v>
      </c>
    </row>
    <row r="66" spans="1:2" x14ac:dyDescent="0.25">
      <c r="A66" s="16" t="s">
        <v>120</v>
      </c>
      <c r="B66" s="4">
        <v>0</v>
      </c>
    </row>
    <row r="67" spans="1:2" x14ac:dyDescent="0.25">
      <c r="A67" s="25" t="s">
        <v>87</v>
      </c>
      <c r="B67" s="4"/>
    </row>
    <row r="68" spans="1:2" x14ac:dyDescent="0.25">
      <c r="A68" s="16" t="s">
        <v>83</v>
      </c>
      <c r="B68" s="4"/>
    </row>
    <row r="69" spans="1:2" x14ac:dyDescent="0.25">
      <c r="A69" s="16" t="s">
        <v>108</v>
      </c>
      <c r="B69" s="4"/>
    </row>
    <row r="70" spans="1:2" x14ac:dyDescent="0.25">
      <c r="A70" s="25" t="s">
        <v>89</v>
      </c>
      <c r="B70" s="4"/>
    </row>
    <row r="71" spans="1:2" x14ac:dyDescent="0.25">
      <c r="A71" s="25" t="s">
        <v>103</v>
      </c>
      <c r="B71" s="4"/>
    </row>
    <row r="72" spans="1:2" x14ac:dyDescent="0.25">
      <c r="A72" s="16" t="s">
        <v>172</v>
      </c>
      <c r="B72" s="4">
        <v>0</v>
      </c>
    </row>
    <row r="73" spans="1:2" x14ac:dyDescent="0.25">
      <c r="A73" s="16" t="s">
        <v>173</v>
      </c>
      <c r="B73" s="4"/>
    </row>
    <row r="74" spans="1:2" x14ac:dyDescent="0.25">
      <c r="A74" s="25" t="s">
        <v>92</v>
      </c>
      <c r="B74" s="4">
        <v>1</v>
      </c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/>
    </row>
    <row r="77" spans="1:2" x14ac:dyDescent="0.25">
      <c r="A77" s="25" t="s">
        <v>171</v>
      </c>
      <c r="B77" s="4">
        <v>0</v>
      </c>
    </row>
    <row r="78" spans="1:2" x14ac:dyDescent="0.25">
      <c r="A78" s="25" t="s">
        <v>116</v>
      </c>
      <c r="B78" s="4">
        <v>0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>
        <v>0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/>
    </row>
    <row r="87" spans="1:2" x14ac:dyDescent="0.25">
      <c r="B87" s="34">
        <f>SUM(B2:B81)</f>
        <v>61</v>
      </c>
    </row>
  </sheetData>
  <sortState xmlns:xlrd2="http://schemas.microsoft.com/office/spreadsheetml/2017/richdata2" ref="A39:A64">
    <sortCondition ref="A64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7"/>
  <sheetViews>
    <sheetView workbookViewId="0">
      <selection activeCell="B9" sqref="B9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180</v>
      </c>
      <c r="B1" s="4" t="s">
        <v>181</v>
      </c>
    </row>
    <row r="2" spans="1:2" x14ac:dyDescent="0.25">
      <c r="A2" s="16" t="s">
        <v>93</v>
      </c>
      <c r="B2" s="4">
        <v>0</v>
      </c>
    </row>
    <row r="3" spans="1:2" x14ac:dyDescent="0.25">
      <c r="A3" s="16" t="s">
        <v>105</v>
      </c>
      <c r="B3" s="4">
        <v>3</v>
      </c>
    </row>
    <row r="4" spans="1:2" x14ac:dyDescent="0.25">
      <c r="A4" s="16" t="s">
        <v>136</v>
      </c>
      <c r="B4" s="4">
        <v>1</v>
      </c>
    </row>
    <row r="5" spans="1:2" x14ac:dyDescent="0.25">
      <c r="A5" s="25" t="s">
        <v>158</v>
      </c>
      <c r="B5" s="4">
        <v>3</v>
      </c>
    </row>
    <row r="6" spans="1:2" x14ac:dyDescent="0.25">
      <c r="A6" s="16" t="s">
        <v>99</v>
      </c>
      <c r="B6" s="4">
        <v>1</v>
      </c>
    </row>
    <row r="7" spans="1:2" x14ac:dyDescent="0.25">
      <c r="A7" s="25" t="s">
        <v>97</v>
      </c>
      <c r="B7" s="4">
        <v>3</v>
      </c>
    </row>
    <row r="8" spans="1:2" x14ac:dyDescent="0.25">
      <c r="A8" s="16" t="s">
        <v>88</v>
      </c>
      <c r="B8" s="4">
        <v>1</v>
      </c>
    </row>
    <row r="9" spans="1:2" x14ac:dyDescent="0.25">
      <c r="A9" s="25" t="s">
        <v>223</v>
      </c>
      <c r="B9" s="4"/>
    </row>
    <row r="10" spans="1:2" x14ac:dyDescent="0.25">
      <c r="A10" s="25" t="s">
        <v>157</v>
      </c>
      <c r="B10" s="4">
        <v>1</v>
      </c>
    </row>
    <row r="11" spans="1:2" x14ac:dyDescent="0.25">
      <c r="A11" s="25" t="s">
        <v>117</v>
      </c>
      <c r="B11" s="4">
        <v>3</v>
      </c>
    </row>
    <row r="12" spans="1:2" x14ac:dyDescent="0.25">
      <c r="A12" s="16" t="s">
        <v>109</v>
      </c>
      <c r="B12" s="4">
        <v>1</v>
      </c>
    </row>
    <row r="13" spans="1:2" x14ac:dyDescent="0.25">
      <c r="A13" s="16" t="s">
        <v>147</v>
      </c>
      <c r="B13" s="4"/>
    </row>
    <row r="14" spans="1:2" x14ac:dyDescent="0.25">
      <c r="A14" s="16" t="s">
        <v>104</v>
      </c>
      <c r="B14" s="4">
        <v>6</v>
      </c>
    </row>
    <row r="15" spans="1:2" x14ac:dyDescent="0.25">
      <c r="A15" s="16" t="s">
        <v>101</v>
      </c>
      <c r="B15" s="4">
        <v>3</v>
      </c>
    </row>
    <row r="16" spans="1:2" x14ac:dyDescent="0.25">
      <c r="A16" s="16" t="s">
        <v>139</v>
      </c>
      <c r="B16" s="4">
        <v>1</v>
      </c>
    </row>
    <row r="17" spans="1:2" x14ac:dyDescent="0.25">
      <c r="A17" s="16" t="s">
        <v>137</v>
      </c>
      <c r="B17" s="4">
        <v>1</v>
      </c>
    </row>
    <row r="18" spans="1:2" x14ac:dyDescent="0.25">
      <c r="A18" s="16" t="s">
        <v>156</v>
      </c>
      <c r="B18" s="4">
        <v>1</v>
      </c>
    </row>
    <row r="19" spans="1:2" x14ac:dyDescent="0.25">
      <c r="A19" s="16" t="s">
        <v>115</v>
      </c>
      <c r="B19" s="4">
        <v>3</v>
      </c>
    </row>
    <row r="20" spans="1:2" x14ac:dyDescent="0.25">
      <c r="A20" s="25" t="s">
        <v>102</v>
      </c>
      <c r="B20" s="4">
        <v>1</v>
      </c>
    </row>
    <row r="21" spans="1:2" x14ac:dyDescent="0.25">
      <c r="A21" s="16" t="s">
        <v>96</v>
      </c>
      <c r="B21" s="4">
        <v>3</v>
      </c>
    </row>
    <row r="22" spans="1:2" x14ac:dyDescent="0.25">
      <c r="A22" s="25" t="s">
        <v>153</v>
      </c>
      <c r="B22" s="4"/>
    </row>
    <row r="23" spans="1:2" x14ac:dyDescent="0.25">
      <c r="A23" s="25" t="s">
        <v>100</v>
      </c>
      <c r="B23" s="4">
        <v>1</v>
      </c>
    </row>
    <row r="24" spans="1:2" x14ac:dyDescent="0.25">
      <c r="A24" s="25" t="s">
        <v>98</v>
      </c>
      <c r="B24" s="4">
        <v>3</v>
      </c>
    </row>
    <row r="25" spans="1:2" x14ac:dyDescent="0.25">
      <c r="A25" s="16" t="s">
        <v>130</v>
      </c>
      <c r="B25" s="4">
        <v>1</v>
      </c>
    </row>
    <row r="26" spans="1:2" x14ac:dyDescent="0.25">
      <c r="A26" s="25" t="s">
        <v>150</v>
      </c>
      <c r="B26" s="4">
        <v>0</v>
      </c>
    </row>
    <row r="27" spans="1:2" x14ac:dyDescent="0.25">
      <c r="A27" s="16" t="s">
        <v>128</v>
      </c>
      <c r="B27" s="4">
        <v>1</v>
      </c>
    </row>
    <row r="28" spans="1:2" x14ac:dyDescent="0.25">
      <c r="A28" s="16" t="s">
        <v>114</v>
      </c>
      <c r="B28" s="4">
        <v>1</v>
      </c>
    </row>
    <row r="29" spans="1:2" x14ac:dyDescent="0.25">
      <c r="A29" s="25" t="s">
        <v>175</v>
      </c>
      <c r="B29" s="4">
        <v>1</v>
      </c>
    </row>
    <row r="30" spans="1:2" x14ac:dyDescent="0.25">
      <c r="A30" s="16" t="s">
        <v>135</v>
      </c>
      <c r="B30" s="4">
        <v>1</v>
      </c>
    </row>
    <row r="31" spans="1:2" x14ac:dyDescent="0.25">
      <c r="A31" s="25" t="s">
        <v>111</v>
      </c>
      <c r="B31" s="4">
        <v>6</v>
      </c>
    </row>
    <row r="32" spans="1:2" x14ac:dyDescent="0.25">
      <c r="A32" s="16" t="s">
        <v>118</v>
      </c>
      <c r="B32" s="4">
        <v>3</v>
      </c>
    </row>
    <row r="33" spans="1:2" x14ac:dyDescent="0.25">
      <c r="A33" s="25" t="s">
        <v>161</v>
      </c>
      <c r="B33" s="4"/>
    </row>
    <row r="34" spans="1:2" x14ac:dyDescent="0.25">
      <c r="A34" s="25" t="s">
        <v>159</v>
      </c>
      <c r="B34" s="4">
        <v>3</v>
      </c>
    </row>
    <row r="35" spans="1:2" x14ac:dyDescent="0.25">
      <c r="A35" s="25" t="s">
        <v>85</v>
      </c>
      <c r="B35" s="4">
        <v>1</v>
      </c>
    </row>
    <row r="36" spans="1:2" x14ac:dyDescent="0.25">
      <c r="A36" s="25" t="s">
        <v>113</v>
      </c>
      <c r="B36" s="4">
        <v>6</v>
      </c>
    </row>
    <row r="37" spans="1:2" x14ac:dyDescent="0.25">
      <c r="A37" s="16" t="s">
        <v>112</v>
      </c>
      <c r="B37" s="4">
        <v>1</v>
      </c>
    </row>
    <row r="38" spans="1:2" x14ac:dyDescent="0.25">
      <c r="A38" s="25" t="s">
        <v>86</v>
      </c>
      <c r="B38" s="4">
        <v>3</v>
      </c>
    </row>
    <row r="39" spans="1:2" x14ac:dyDescent="0.25">
      <c r="A39" s="16" t="s">
        <v>140</v>
      </c>
      <c r="B39" s="4">
        <v>1</v>
      </c>
    </row>
    <row r="40" spans="1:2" x14ac:dyDescent="0.25">
      <c r="A40" s="25" t="s">
        <v>124</v>
      </c>
      <c r="B40" s="4">
        <v>1</v>
      </c>
    </row>
    <row r="41" spans="1:2" x14ac:dyDescent="0.25">
      <c r="A41" s="25" t="s">
        <v>90</v>
      </c>
      <c r="B41" s="4">
        <v>1</v>
      </c>
    </row>
    <row r="42" spans="1:2" x14ac:dyDescent="0.25">
      <c r="A42" s="16" t="s">
        <v>143</v>
      </c>
      <c r="B42" s="4">
        <v>1</v>
      </c>
    </row>
    <row r="43" spans="1:2" x14ac:dyDescent="0.25">
      <c r="A43" s="16" t="s">
        <v>106</v>
      </c>
      <c r="B43" s="4">
        <v>3</v>
      </c>
    </row>
    <row r="44" spans="1:2" x14ac:dyDescent="0.25">
      <c r="A44" s="25" t="s">
        <v>129</v>
      </c>
      <c r="B44" s="4">
        <v>6</v>
      </c>
    </row>
    <row r="45" spans="1:2" x14ac:dyDescent="0.25">
      <c r="A45" s="25" t="s">
        <v>110</v>
      </c>
      <c r="B45" s="4">
        <v>1</v>
      </c>
    </row>
    <row r="46" spans="1:2" x14ac:dyDescent="0.25">
      <c r="A46" s="25" t="s">
        <v>141</v>
      </c>
      <c r="B46" s="4">
        <v>1</v>
      </c>
    </row>
    <row r="47" spans="1:2" x14ac:dyDescent="0.25">
      <c r="A47" s="16" t="s">
        <v>149</v>
      </c>
      <c r="B47" s="4"/>
    </row>
    <row r="48" spans="1:2" x14ac:dyDescent="0.25">
      <c r="A48" s="25" t="s">
        <v>107</v>
      </c>
      <c r="B48" s="4">
        <v>3</v>
      </c>
    </row>
    <row r="49" spans="1:2" x14ac:dyDescent="0.25">
      <c r="A49" s="16" t="s">
        <v>144</v>
      </c>
      <c r="B49" s="4">
        <v>1</v>
      </c>
    </row>
    <row r="50" spans="1:2" x14ac:dyDescent="0.25">
      <c r="A50" s="16" t="s">
        <v>122</v>
      </c>
      <c r="B50" s="4">
        <v>15</v>
      </c>
    </row>
    <row r="51" spans="1:2" x14ac:dyDescent="0.25">
      <c r="A51" s="16" t="s">
        <v>146</v>
      </c>
      <c r="B51" s="4">
        <v>1</v>
      </c>
    </row>
    <row r="52" spans="1:2" x14ac:dyDescent="0.25">
      <c r="A52" s="25" t="s">
        <v>119</v>
      </c>
      <c r="B52" s="4">
        <v>1</v>
      </c>
    </row>
    <row r="53" spans="1:2" x14ac:dyDescent="0.25">
      <c r="A53" s="25" t="s">
        <v>95</v>
      </c>
      <c r="B53" s="4">
        <v>1</v>
      </c>
    </row>
    <row r="54" spans="1:2" x14ac:dyDescent="0.25">
      <c r="A54" s="16" t="s">
        <v>84</v>
      </c>
      <c r="B54" s="4">
        <v>20</v>
      </c>
    </row>
    <row r="55" spans="1:2" x14ac:dyDescent="0.25">
      <c r="A55" s="25" t="s">
        <v>125</v>
      </c>
      <c r="B55" s="4">
        <v>1</v>
      </c>
    </row>
    <row r="56" spans="1:2" x14ac:dyDescent="0.25">
      <c r="A56" s="25" t="s">
        <v>123</v>
      </c>
      <c r="B56" s="4">
        <v>1</v>
      </c>
    </row>
    <row r="57" spans="1:2" x14ac:dyDescent="0.25">
      <c r="A57" s="25" t="s">
        <v>121</v>
      </c>
      <c r="B57" s="4">
        <v>3</v>
      </c>
    </row>
    <row r="58" spans="1:2" x14ac:dyDescent="0.25">
      <c r="A58" s="16" t="s">
        <v>154</v>
      </c>
      <c r="B58" s="4">
        <v>3</v>
      </c>
    </row>
    <row r="59" spans="1:2" x14ac:dyDescent="0.25">
      <c r="A59" s="25" t="s">
        <v>127</v>
      </c>
      <c r="B59" s="4"/>
    </row>
    <row r="60" spans="1:2" x14ac:dyDescent="0.25">
      <c r="A60" s="16" t="s">
        <v>142</v>
      </c>
      <c r="B60" s="4">
        <v>1</v>
      </c>
    </row>
    <row r="61" spans="1:2" x14ac:dyDescent="0.25">
      <c r="A61" s="25" t="s">
        <v>145</v>
      </c>
      <c r="B61" s="4">
        <v>6</v>
      </c>
    </row>
    <row r="62" spans="1:2" x14ac:dyDescent="0.25">
      <c r="A62" s="16" t="s">
        <v>131</v>
      </c>
      <c r="B62" s="4">
        <v>1</v>
      </c>
    </row>
    <row r="63" spans="1:2" x14ac:dyDescent="0.25">
      <c r="A63" s="16" t="s">
        <v>126</v>
      </c>
      <c r="B63" s="4">
        <v>1</v>
      </c>
    </row>
    <row r="64" spans="1:2" x14ac:dyDescent="0.25">
      <c r="A64" s="25" t="s">
        <v>160</v>
      </c>
      <c r="B64" s="4">
        <v>3</v>
      </c>
    </row>
    <row r="65" spans="1:2" ht="15.75" customHeight="1" x14ac:dyDescent="0.25">
      <c r="A65" s="16" t="s">
        <v>120</v>
      </c>
      <c r="B65" s="4">
        <v>10</v>
      </c>
    </row>
    <row r="66" spans="1:2" x14ac:dyDescent="0.25">
      <c r="A66" s="25" t="s">
        <v>87</v>
      </c>
      <c r="B66" s="4"/>
    </row>
    <row r="67" spans="1:2" x14ac:dyDescent="0.25">
      <c r="A67" s="16" t="s">
        <v>83</v>
      </c>
      <c r="B67" s="4">
        <v>6</v>
      </c>
    </row>
    <row r="68" spans="1:2" x14ac:dyDescent="0.25">
      <c r="A68" s="16" t="s">
        <v>108</v>
      </c>
      <c r="B68" s="4">
        <v>3</v>
      </c>
    </row>
    <row r="69" spans="1:2" x14ac:dyDescent="0.25">
      <c r="A69" s="25" t="s">
        <v>89</v>
      </c>
      <c r="B69" s="4">
        <v>1</v>
      </c>
    </row>
    <row r="70" spans="1:2" x14ac:dyDescent="0.25">
      <c r="A70" s="16" t="s">
        <v>176</v>
      </c>
      <c r="B70" s="4">
        <v>3</v>
      </c>
    </row>
    <row r="71" spans="1:2" x14ac:dyDescent="0.25">
      <c r="A71" s="25" t="s">
        <v>103</v>
      </c>
      <c r="B71" s="4">
        <v>6</v>
      </c>
    </row>
    <row r="72" spans="1:2" x14ac:dyDescent="0.25">
      <c r="A72" s="16" t="s">
        <v>172</v>
      </c>
      <c r="B72" s="4"/>
    </row>
    <row r="73" spans="1:2" x14ac:dyDescent="0.25">
      <c r="A73" s="16" t="s">
        <v>173</v>
      </c>
      <c r="B73" s="4">
        <v>1</v>
      </c>
    </row>
    <row r="74" spans="1:2" x14ac:dyDescent="0.25">
      <c r="A74" s="25" t="s">
        <v>92</v>
      </c>
      <c r="B74" s="4">
        <v>1</v>
      </c>
    </row>
    <row r="75" spans="1:2" x14ac:dyDescent="0.25">
      <c r="A75" s="25" t="s">
        <v>91</v>
      </c>
      <c r="B75" s="4">
        <v>1</v>
      </c>
    </row>
    <row r="76" spans="1:2" x14ac:dyDescent="0.25">
      <c r="A76" s="16" t="s">
        <v>148</v>
      </c>
      <c r="B76" s="4">
        <v>1</v>
      </c>
    </row>
    <row r="77" spans="1:2" x14ac:dyDescent="0.25">
      <c r="A77" s="25" t="s">
        <v>171</v>
      </c>
      <c r="B77" s="4"/>
    </row>
    <row r="78" spans="1:2" x14ac:dyDescent="0.25">
      <c r="A78" s="25" t="s">
        <v>116</v>
      </c>
      <c r="B78" s="4">
        <v>1</v>
      </c>
    </row>
    <row r="79" spans="1:2" x14ac:dyDescent="0.25">
      <c r="A79" s="16" t="s">
        <v>155</v>
      </c>
      <c r="B79" s="4">
        <v>1</v>
      </c>
    </row>
    <row r="80" spans="1:2" x14ac:dyDescent="0.25">
      <c r="A80" s="25" t="s">
        <v>138</v>
      </c>
      <c r="B80" s="4">
        <v>1</v>
      </c>
    </row>
    <row r="81" spans="1:2" x14ac:dyDescent="0.25">
      <c r="A81" s="25" t="s">
        <v>94</v>
      </c>
      <c r="B81" s="4">
        <v>1</v>
      </c>
    </row>
    <row r="82" spans="1:2" x14ac:dyDescent="0.25">
      <c r="B82" s="4"/>
    </row>
    <row r="83" spans="1:2" x14ac:dyDescent="0.25">
      <c r="B83" s="4"/>
    </row>
    <row r="84" spans="1:2" x14ac:dyDescent="0.25">
      <c r="B84" s="4"/>
    </row>
    <row r="87" spans="1:2" x14ac:dyDescent="0.25">
      <c r="B87" s="34">
        <f>SUM(B2:B81)</f>
        <v>182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87"/>
  <sheetViews>
    <sheetView topLeftCell="A4" workbookViewId="0">
      <selection activeCell="B9" sqref="B9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188</v>
      </c>
      <c r="B1" s="4" t="s">
        <v>189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>
        <v>1</v>
      </c>
    </row>
    <row r="4" spans="1:2" x14ac:dyDescent="0.25">
      <c r="A4" s="16" t="s">
        <v>136</v>
      </c>
      <c r="B4" s="4">
        <v>6</v>
      </c>
    </row>
    <row r="5" spans="1:2" x14ac:dyDescent="0.25">
      <c r="A5" s="25" t="s">
        <v>158</v>
      </c>
      <c r="B5" s="4">
        <v>1</v>
      </c>
    </row>
    <row r="6" spans="1:2" x14ac:dyDescent="0.25">
      <c r="A6" s="16" t="s">
        <v>99</v>
      </c>
      <c r="B6" s="4"/>
    </row>
    <row r="7" spans="1:2" x14ac:dyDescent="0.25">
      <c r="A7" s="25" t="s">
        <v>97</v>
      </c>
      <c r="B7" s="4">
        <v>1</v>
      </c>
    </row>
    <row r="8" spans="1:2" x14ac:dyDescent="0.25">
      <c r="A8" s="16" t="s">
        <v>88</v>
      </c>
      <c r="B8" s="4"/>
    </row>
    <row r="9" spans="1:2" x14ac:dyDescent="0.25">
      <c r="A9" s="25" t="s">
        <v>223</v>
      </c>
      <c r="B9" s="4">
        <v>0</v>
      </c>
    </row>
    <row r="10" spans="1:2" x14ac:dyDescent="0.25">
      <c r="A10" s="25" t="s">
        <v>157</v>
      </c>
      <c r="B10" s="4">
        <v>3</v>
      </c>
    </row>
    <row r="11" spans="1:2" x14ac:dyDescent="0.25">
      <c r="A11" s="25" t="s">
        <v>117</v>
      </c>
      <c r="B11" s="4">
        <v>0</v>
      </c>
    </row>
    <row r="12" spans="1:2" x14ac:dyDescent="0.25">
      <c r="A12" s="16" t="s">
        <v>109</v>
      </c>
      <c r="B12" s="4">
        <v>1</v>
      </c>
    </row>
    <row r="13" spans="1:2" x14ac:dyDescent="0.25">
      <c r="A13" s="16" t="s">
        <v>147</v>
      </c>
      <c r="B13" s="4">
        <v>0</v>
      </c>
    </row>
    <row r="14" spans="1:2" x14ac:dyDescent="0.25">
      <c r="A14" s="16" t="s">
        <v>104</v>
      </c>
      <c r="B14" s="4"/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>
        <v>20</v>
      </c>
    </row>
    <row r="17" spans="1:2" x14ac:dyDescent="0.25">
      <c r="A17" s="16" t="s">
        <v>137</v>
      </c>
      <c r="B17" s="4">
        <v>1</v>
      </c>
    </row>
    <row r="18" spans="1:2" x14ac:dyDescent="0.25">
      <c r="A18" s="16" t="s">
        <v>156</v>
      </c>
      <c r="B18" s="4">
        <v>0</v>
      </c>
    </row>
    <row r="19" spans="1:2" x14ac:dyDescent="0.25">
      <c r="A19" s="16" t="s">
        <v>115</v>
      </c>
      <c r="B19" s="4">
        <v>0</v>
      </c>
    </row>
    <row r="20" spans="1:2" x14ac:dyDescent="0.25">
      <c r="A20" s="25" t="s">
        <v>102</v>
      </c>
      <c r="B20" s="4"/>
    </row>
    <row r="21" spans="1:2" x14ac:dyDescent="0.25">
      <c r="A21" s="16" t="s">
        <v>96</v>
      </c>
      <c r="B21" s="4"/>
    </row>
    <row r="22" spans="1:2" x14ac:dyDescent="0.25">
      <c r="A22" s="25" t="s">
        <v>153</v>
      </c>
      <c r="B22" s="4">
        <v>0</v>
      </c>
    </row>
    <row r="23" spans="1:2" x14ac:dyDescent="0.25">
      <c r="A23" s="25" t="s">
        <v>100</v>
      </c>
      <c r="B23" s="4">
        <v>0</v>
      </c>
    </row>
    <row r="24" spans="1:2" x14ac:dyDescent="0.25">
      <c r="A24" s="25" t="s">
        <v>98</v>
      </c>
      <c r="B24" s="4"/>
    </row>
    <row r="25" spans="1:2" x14ac:dyDescent="0.25">
      <c r="A25" s="16" t="s">
        <v>130</v>
      </c>
      <c r="B25" s="4">
        <v>0</v>
      </c>
    </row>
    <row r="26" spans="1:2" x14ac:dyDescent="0.25">
      <c r="A26" s="16" t="s">
        <v>185</v>
      </c>
      <c r="B26" s="4">
        <v>0</v>
      </c>
    </row>
    <row r="27" spans="1:2" x14ac:dyDescent="0.25">
      <c r="A27" s="25" t="s">
        <v>150</v>
      </c>
      <c r="B27" s="4">
        <v>1</v>
      </c>
    </row>
    <row r="28" spans="1:2" x14ac:dyDescent="0.25">
      <c r="A28" s="16" t="s">
        <v>128</v>
      </c>
      <c r="B28" s="4">
        <v>1</v>
      </c>
    </row>
    <row r="29" spans="1:2" x14ac:dyDescent="0.25">
      <c r="A29" s="16" t="s">
        <v>114</v>
      </c>
      <c r="B29" s="4">
        <v>6</v>
      </c>
    </row>
    <row r="30" spans="1:2" x14ac:dyDescent="0.25">
      <c r="A30" s="25" t="s">
        <v>175</v>
      </c>
      <c r="B30" s="4">
        <v>0</v>
      </c>
    </row>
    <row r="31" spans="1:2" x14ac:dyDescent="0.25">
      <c r="A31" s="16" t="s">
        <v>135</v>
      </c>
      <c r="B31" s="4">
        <v>6</v>
      </c>
    </row>
    <row r="32" spans="1:2" x14ac:dyDescent="0.25">
      <c r="A32" s="25" t="s">
        <v>111</v>
      </c>
      <c r="B32" s="4"/>
    </row>
    <row r="33" spans="1:2" x14ac:dyDescent="0.25">
      <c r="A33" s="16" t="s">
        <v>118</v>
      </c>
      <c r="B33" s="4">
        <v>0</v>
      </c>
    </row>
    <row r="34" spans="1:2" x14ac:dyDescent="0.25">
      <c r="A34" s="25" t="s">
        <v>161</v>
      </c>
      <c r="B34" s="4">
        <v>1</v>
      </c>
    </row>
    <row r="35" spans="1:2" x14ac:dyDescent="0.25">
      <c r="A35" s="25" t="s">
        <v>159</v>
      </c>
      <c r="B35" s="4">
        <v>3</v>
      </c>
    </row>
    <row r="36" spans="1:2" x14ac:dyDescent="0.25">
      <c r="A36" s="25" t="s">
        <v>85</v>
      </c>
      <c r="B36" s="4">
        <v>0</v>
      </c>
    </row>
    <row r="37" spans="1:2" x14ac:dyDescent="0.25">
      <c r="A37" s="25" t="s">
        <v>113</v>
      </c>
      <c r="B37" s="4">
        <v>0</v>
      </c>
    </row>
    <row r="38" spans="1:2" x14ac:dyDescent="0.25">
      <c r="A38" s="16" t="s">
        <v>112</v>
      </c>
      <c r="B38" s="4">
        <v>1</v>
      </c>
    </row>
    <row r="39" spans="1:2" x14ac:dyDescent="0.25">
      <c r="A39" s="25" t="s">
        <v>86</v>
      </c>
      <c r="B39" s="4"/>
    </row>
    <row r="40" spans="1:2" x14ac:dyDescent="0.25">
      <c r="A40" s="16" t="s">
        <v>140</v>
      </c>
      <c r="B40" s="4">
        <v>0</v>
      </c>
    </row>
    <row r="41" spans="1:2" x14ac:dyDescent="0.25">
      <c r="A41" s="25" t="s">
        <v>124</v>
      </c>
      <c r="B41" s="4">
        <v>1</v>
      </c>
    </row>
    <row r="42" spans="1:2" x14ac:dyDescent="0.25">
      <c r="A42" s="25" t="s">
        <v>90</v>
      </c>
      <c r="B42" s="4">
        <v>1</v>
      </c>
    </row>
    <row r="43" spans="1:2" x14ac:dyDescent="0.25">
      <c r="A43" s="16" t="s">
        <v>143</v>
      </c>
      <c r="B43" s="4"/>
    </row>
    <row r="44" spans="1:2" x14ac:dyDescent="0.25">
      <c r="A44" s="16" t="s">
        <v>106</v>
      </c>
      <c r="B44" s="4">
        <v>3</v>
      </c>
    </row>
    <row r="45" spans="1:2" x14ac:dyDescent="0.25">
      <c r="A45" s="25" t="s">
        <v>129</v>
      </c>
      <c r="B45" s="4">
        <v>1</v>
      </c>
    </row>
    <row r="46" spans="1:2" x14ac:dyDescent="0.25">
      <c r="A46" s="25" t="s">
        <v>110</v>
      </c>
      <c r="B46" s="4">
        <v>0</v>
      </c>
    </row>
    <row r="47" spans="1:2" x14ac:dyDescent="0.25">
      <c r="A47" s="25" t="s">
        <v>141</v>
      </c>
      <c r="B47" s="4">
        <v>1</v>
      </c>
    </row>
    <row r="48" spans="1:2" x14ac:dyDescent="0.25">
      <c r="A48" s="16" t="s">
        <v>149</v>
      </c>
      <c r="B48" s="4">
        <v>0</v>
      </c>
    </row>
    <row r="49" spans="1:2" x14ac:dyDescent="0.25">
      <c r="A49" s="25" t="s">
        <v>107</v>
      </c>
      <c r="B49" s="4">
        <v>3</v>
      </c>
    </row>
    <row r="50" spans="1:2" x14ac:dyDescent="0.25">
      <c r="A50" s="16" t="s">
        <v>122</v>
      </c>
      <c r="B50" s="4"/>
    </row>
    <row r="51" spans="1:2" x14ac:dyDescent="0.25">
      <c r="A51" s="16" t="s">
        <v>146</v>
      </c>
      <c r="B51" s="4">
        <v>6</v>
      </c>
    </row>
    <row r="52" spans="1:2" x14ac:dyDescent="0.25">
      <c r="A52" s="25" t="s">
        <v>119</v>
      </c>
      <c r="B52" s="4">
        <v>3</v>
      </c>
    </row>
    <row r="53" spans="1:2" x14ac:dyDescent="0.25">
      <c r="A53" s="25" t="s">
        <v>95</v>
      </c>
      <c r="B53" s="4">
        <v>3</v>
      </c>
    </row>
    <row r="54" spans="1:2" x14ac:dyDescent="0.25">
      <c r="A54" s="16" t="s">
        <v>84</v>
      </c>
      <c r="B54" s="4"/>
    </row>
    <row r="55" spans="1:2" x14ac:dyDescent="0.25">
      <c r="A55" s="25" t="s">
        <v>125</v>
      </c>
      <c r="B55" s="4">
        <v>6</v>
      </c>
    </row>
    <row r="56" spans="1:2" x14ac:dyDescent="0.25">
      <c r="A56" s="25" t="s">
        <v>123</v>
      </c>
      <c r="B56" s="4">
        <v>3</v>
      </c>
    </row>
    <row r="57" spans="1:2" x14ac:dyDescent="0.25">
      <c r="A57" s="25" t="s">
        <v>121</v>
      </c>
      <c r="B57" s="4">
        <v>6</v>
      </c>
    </row>
    <row r="58" spans="1:2" x14ac:dyDescent="0.25">
      <c r="A58" s="16" t="s">
        <v>154</v>
      </c>
      <c r="B58" s="4"/>
    </row>
    <row r="59" spans="1:2" x14ac:dyDescent="0.25">
      <c r="A59" s="25" t="s">
        <v>127</v>
      </c>
      <c r="B59" s="4"/>
    </row>
    <row r="60" spans="1:2" x14ac:dyDescent="0.25">
      <c r="A60" s="16" t="s">
        <v>142</v>
      </c>
      <c r="B60" s="4">
        <v>1</v>
      </c>
    </row>
    <row r="61" spans="1:2" x14ac:dyDescent="0.25">
      <c r="A61" s="25" t="s">
        <v>145</v>
      </c>
      <c r="B61" s="4"/>
    </row>
    <row r="62" spans="1:2" x14ac:dyDescent="0.25">
      <c r="A62" s="16" t="s">
        <v>131</v>
      </c>
      <c r="B62" s="4">
        <v>3</v>
      </c>
    </row>
    <row r="63" spans="1:2" x14ac:dyDescent="0.25">
      <c r="A63" s="16" t="s">
        <v>126</v>
      </c>
      <c r="B63" s="4"/>
    </row>
    <row r="64" spans="1:2" x14ac:dyDescent="0.25">
      <c r="A64" s="25" t="s">
        <v>160</v>
      </c>
      <c r="B64" s="4">
        <v>0</v>
      </c>
    </row>
    <row r="65" spans="1:2" ht="15.75" customHeight="1" x14ac:dyDescent="0.25">
      <c r="A65" s="16" t="s">
        <v>120</v>
      </c>
      <c r="B65" s="4"/>
    </row>
    <row r="66" spans="1:2" x14ac:dyDescent="0.25">
      <c r="A66" s="25" t="s">
        <v>87</v>
      </c>
      <c r="B66" s="4"/>
    </row>
    <row r="67" spans="1:2" x14ac:dyDescent="0.25">
      <c r="A67" s="16" t="s">
        <v>83</v>
      </c>
      <c r="B67" s="4">
        <v>3</v>
      </c>
    </row>
    <row r="68" spans="1:2" x14ac:dyDescent="0.25">
      <c r="A68" s="16" t="s">
        <v>108</v>
      </c>
      <c r="B68" s="4"/>
    </row>
    <row r="69" spans="1:2" x14ac:dyDescent="0.25">
      <c r="A69" s="25" t="s">
        <v>89</v>
      </c>
      <c r="B69" s="4">
        <v>6</v>
      </c>
    </row>
    <row r="70" spans="1:2" x14ac:dyDescent="0.25">
      <c r="A70" s="16" t="s">
        <v>176</v>
      </c>
      <c r="B70" s="4">
        <v>1</v>
      </c>
    </row>
    <row r="71" spans="1:2" x14ac:dyDescent="0.25">
      <c r="A71" s="25" t="s">
        <v>103</v>
      </c>
      <c r="B71" s="4">
        <v>3</v>
      </c>
    </row>
    <row r="72" spans="1:2" x14ac:dyDescent="0.25">
      <c r="A72" s="16" t="s">
        <v>172</v>
      </c>
      <c r="B72" s="4">
        <v>1</v>
      </c>
    </row>
    <row r="73" spans="1:2" x14ac:dyDescent="0.25">
      <c r="A73" s="16" t="s">
        <v>173</v>
      </c>
      <c r="B73" s="4">
        <v>3</v>
      </c>
    </row>
    <row r="74" spans="1:2" x14ac:dyDescent="0.25">
      <c r="A74" s="25" t="s">
        <v>92</v>
      </c>
      <c r="B74" s="4">
        <v>1</v>
      </c>
    </row>
    <row r="75" spans="1:2" x14ac:dyDescent="0.25">
      <c r="A75" s="25" t="s">
        <v>91</v>
      </c>
      <c r="B75" s="4">
        <v>6</v>
      </c>
    </row>
    <row r="76" spans="1:2" x14ac:dyDescent="0.25">
      <c r="A76" s="16" t="s">
        <v>148</v>
      </c>
      <c r="B76" s="4">
        <v>1</v>
      </c>
    </row>
    <row r="77" spans="1:2" x14ac:dyDescent="0.25">
      <c r="A77" s="25" t="s">
        <v>171</v>
      </c>
      <c r="B77" s="4">
        <v>1</v>
      </c>
    </row>
    <row r="78" spans="1:2" x14ac:dyDescent="0.25">
      <c r="A78" s="25" t="s">
        <v>116</v>
      </c>
      <c r="B78" s="4">
        <v>0</v>
      </c>
    </row>
    <row r="79" spans="1:2" x14ac:dyDescent="0.25">
      <c r="A79" s="16" t="s">
        <v>155</v>
      </c>
      <c r="B79" s="4">
        <v>3</v>
      </c>
    </row>
    <row r="80" spans="1:2" x14ac:dyDescent="0.25">
      <c r="A80" s="25" t="s">
        <v>138</v>
      </c>
      <c r="B80" s="4">
        <v>3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/>
    </row>
    <row r="87" spans="1:2" x14ac:dyDescent="0.25">
      <c r="B87" s="34">
        <f>SUM(B2:B81)</f>
        <v>126</v>
      </c>
    </row>
  </sheetData>
  <sortState xmlns:xlrd2="http://schemas.microsoft.com/office/spreadsheetml/2017/richdata2" ref="A9:A65">
    <sortCondition ref="A65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87"/>
  <sheetViews>
    <sheetView topLeftCell="A3" workbookViewId="0">
      <selection activeCell="A10" sqref="A10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199</v>
      </c>
      <c r="B1" s="4" t="s">
        <v>200</v>
      </c>
    </row>
    <row r="2" spans="1:2" x14ac:dyDescent="0.25">
      <c r="A2" s="16" t="s">
        <v>93</v>
      </c>
      <c r="B2" s="4">
        <v>20</v>
      </c>
    </row>
    <row r="3" spans="1:2" x14ac:dyDescent="0.25">
      <c r="A3" s="16" t="s">
        <v>105</v>
      </c>
      <c r="B3" s="4">
        <v>0</v>
      </c>
    </row>
    <row r="4" spans="1:2" x14ac:dyDescent="0.25">
      <c r="A4" s="25" t="s">
        <v>162</v>
      </c>
      <c r="B4" s="4">
        <v>3</v>
      </c>
    </row>
    <row r="5" spans="1:2" x14ac:dyDescent="0.25">
      <c r="A5" s="16" t="s">
        <v>136</v>
      </c>
      <c r="B5" s="4">
        <v>1</v>
      </c>
    </row>
    <row r="6" spans="1:2" x14ac:dyDescent="0.25">
      <c r="A6" s="25" t="s">
        <v>158</v>
      </c>
      <c r="B6" s="4">
        <v>6</v>
      </c>
    </row>
    <row r="7" spans="1:2" x14ac:dyDescent="0.25">
      <c r="A7" s="16" t="s">
        <v>99</v>
      </c>
      <c r="B7" s="4">
        <v>1</v>
      </c>
    </row>
    <row r="8" spans="1:2" x14ac:dyDescent="0.25">
      <c r="A8" s="25" t="s">
        <v>97</v>
      </c>
      <c r="B8" s="4">
        <v>3</v>
      </c>
    </row>
    <row r="9" spans="1:2" x14ac:dyDescent="0.25">
      <c r="A9" s="16" t="s">
        <v>88</v>
      </c>
      <c r="B9" s="4">
        <v>6</v>
      </c>
    </row>
    <row r="10" spans="1:2" x14ac:dyDescent="0.25">
      <c r="A10" s="25" t="s">
        <v>223</v>
      </c>
      <c r="B10" s="4"/>
    </row>
    <row r="11" spans="1:2" x14ac:dyDescent="0.25">
      <c r="A11" s="25" t="s">
        <v>157</v>
      </c>
      <c r="B11" s="4">
        <v>1</v>
      </c>
    </row>
    <row r="12" spans="1:2" x14ac:dyDescent="0.25">
      <c r="A12" s="25" t="s">
        <v>117</v>
      </c>
      <c r="B12" s="4">
        <v>0</v>
      </c>
    </row>
    <row r="13" spans="1:2" x14ac:dyDescent="0.25">
      <c r="A13" s="16" t="s">
        <v>109</v>
      </c>
      <c r="B13" s="4">
        <v>3</v>
      </c>
    </row>
    <row r="14" spans="1:2" x14ac:dyDescent="0.25">
      <c r="A14" s="16" t="s">
        <v>147</v>
      </c>
      <c r="B14" s="4"/>
    </row>
    <row r="15" spans="1:2" x14ac:dyDescent="0.25">
      <c r="A15" s="16" t="s">
        <v>104</v>
      </c>
      <c r="B15" s="4">
        <v>0</v>
      </c>
    </row>
    <row r="16" spans="1:2" x14ac:dyDescent="0.25">
      <c r="A16" s="16" t="s">
        <v>101</v>
      </c>
      <c r="B16" s="4">
        <v>1</v>
      </c>
    </row>
    <row r="17" spans="1:2" x14ac:dyDescent="0.25">
      <c r="A17" s="16" t="s">
        <v>139</v>
      </c>
      <c r="B17" s="4">
        <v>1</v>
      </c>
    </row>
    <row r="18" spans="1:2" x14ac:dyDescent="0.25">
      <c r="A18" s="16" t="s">
        <v>137</v>
      </c>
      <c r="B18" s="4">
        <v>3</v>
      </c>
    </row>
    <row r="19" spans="1:2" x14ac:dyDescent="0.25">
      <c r="A19" s="16" t="s">
        <v>156</v>
      </c>
      <c r="B19" s="4">
        <v>1</v>
      </c>
    </row>
    <row r="20" spans="1:2" x14ac:dyDescent="0.25">
      <c r="A20" s="16" t="s">
        <v>115</v>
      </c>
      <c r="B20" s="4">
        <v>0</v>
      </c>
    </row>
    <row r="21" spans="1:2" x14ac:dyDescent="0.25">
      <c r="A21" s="25" t="s">
        <v>102</v>
      </c>
      <c r="B21" s="4">
        <v>3</v>
      </c>
    </row>
    <row r="22" spans="1:2" x14ac:dyDescent="0.25">
      <c r="A22" s="16" t="s">
        <v>96</v>
      </c>
      <c r="B22" s="4">
        <v>6</v>
      </c>
    </row>
    <row r="23" spans="1:2" x14ac:dyDescent="0.25">
      <c r="A23" s="25" t="s">
        <v>153</v>
      </c>
      <c r="B23" s="4"/>
    </row>
    <row r="24" spans="1:2" x14ac:dyDescent="0.25">
      <c r="A24" s="25" t="s">
        <v>100</v>
      </c>
      <c r="B24" s="4">
        <v>1</v>
      </c>
    </row>
    <row r="25" spans="1:2" x14ac:dyDescent="0.25">
      <c r="A25" s="25" t="s">
        <v>98</v>
      </c>
      <c r="B25" s="4">
        <v>6</v>
      </c>
    </row>
    <row r="26" spans="1:2" x14ac:dyDescent="0.25">
      <c r="A26" s="16" t="s">
        <v>130</v>
      </c>
      <c r="B26" s="4">
        <v>1</v>
      </c>
    </row>
    <row r="27" spans="1:2" x14ac:dyDescent="0.25">
      <c r="A27" s="16" t="s">
        <v>185</v>
      </c>
      <c r="B27" s="4">
        <v>1</v>
      </c>
    </row>
    <row r="28" spans="1:2" x14ac:dyDescent="0.25">
      <c r="A28" s="25" t="s">
        <v>150</v>
      </c>
      <c r="B28" s="4">
        <v>3</v>
      </c>
    </row>
    <row r="29" spans="1:2" x14ac:dyDescent="0.25">
      <c r="A29" s="16" t="s">
        <v>128</v>
      </c>
      <c r="B29" s="4">
        <v>1</v>
      </c>
    </row>
    <row r="30" spans="1:2" x14ac:dyDescent="0.25">
      <c r="A30" s="16" t="s">
        <v>114</v>
      </c>
      <c r="B30" s="4">
        <v>0</v>
      </c>
    </row>
    <row r="31" spans="1:2" x14ac:dyDescent="0.25">
      <c r="A31" s="16" t="s">
        <v>135</v>
      </c>
      <c r="B31" s="4">
        <v>3</v>
      </c>
    </row>
    <row r="32" spans="1:2" x14ac:dyDescent="0.25">
      <c r="A32" s="25" t="s">
        <v>111</v>
      </c>
      <c r="B32" s="4">
        <v>1</v>
      </c>
    </row>
    <row r="33" spans="1:2" x14ac:dyDescent="0.25">
      <c r="A33" s="16" t="s">
        <v>118</v>
      </c>
      <c r="B33" s="4" t="s">
        <v>201</v>
      </c>
    </row>
    <row r="34" spans="1:2" x14ac:dyDescent="0.25">
      <c r="A34" s="25" t="s">
        <v>159</v>
      </c>
      <c r="B34" s="4">
        <v>0</v>
      </c>
    </row>
    <row r="35" spans="1:2" x14ac:dyDescent="0.25">
      <c r="A35" s="25" t="s">
        <v>85</v>
      </c>
      <c r="B35" s="4">
        <v>0</v>
      </c>
    </row>
    <row r="36" spans="1:2" x14ac:dyDescent="0.25">
      <c r="A36" s="25" t="s">
        <v>113</v>
      </c>
      <c r="B36" s="4">
        <v>0</v>
      </c>
    </row>
    <row r="37" spans="1:2" x14ac:dyDescent="0.25">
      <c r="A37" s="16" t="s">
        <v>112</v>
      </c>
      <c r="B37" s="4"/>
    </row>
    <row r="38" spans="1:2" x14ac:dyDescent="0.25">
      <c r="A38" s="25" t="s">
        <v>86</v>
      </c>
      <c r="B38" s="4">
        <v>0</v>
      </c>
    </row>
    <row r="39" spans="1:2" x14ac:dyDescent="0.25">
      <c r="A39" s="16" t="s">
        <v>140</v>
      </c>
      <c r="B39" s="4">
        <v>0</v>
      </c>
    </row>
    <row r="40" spans="1:2" x14ac:dyDescent="0.25">
      <c r="A40" s="25" t="s">
        <v>124</v>
      </c>
      <c r="B40" s="4">
        <v>1</v>
      </c>
    </row>
    <row r="41" spans="1:2" x14ac:dyDescent="0.25">
      <c r="A41" s="25" t="s">
        <v>90</v>
      </c>
      <c r="B41" s="4">
        <v>0</v>
      </c>
    </row>
    <row r="42" spans="1:2" x14ac:dyDescent="0.25">
      <c r="A42" s="16" t="s">
        <v>143</v>
      </c>
      <c r="B42" s="4">
        <v>1</v>
      </c>
    </row>
    <row r="43" spans="1:2" x14ac:dyDescent="0.25">
      <c r="A43" s="25" t="s">
        <v>192</v>
      </c>
      <c r="B43" s="4">
        <v>3</v>
      </c>
    </row>
    <row r="44" spans="1:2" x14ac:dyDescent="0.25">
      <c r="A44" s="16" t="s">
        <v>106</v>
      </c>
      <c r="B44" s="4">
        <v>3</v>
      </c>
    </row>
    <row r="45" spans="1:2" x14ac:dyDescent="0.25">
      <c r="A45" s="25" t="s">
        <v>129</v>
      </c>
      <c r="B45" s="4">
        <v>1</v>
      </c>
    </row>
    <row r="46" spans="1:2" x14ac:dyDescent="0.25">
      <c r="A46" s="25" t="s">
        <v>110</v>
      </c>
      <c r="B46" s="4"/>
    </row>
    <row r="47" spans="1:2" x14ac:dyDescent="0.25">
      <c r="A47" s="25" t="s">
        <v>141</v>
      </c>
      <c r="B47" s="4">
        <v>3</v>
      </c>
    </row>
    <row r="48" spans="1:2" x14ac:dyDescent="0.25">
      <c r="A48" s="16" t="s">
        <v>149</v>
      </c>
      <c r="B48" s="4"/>
    </row>
    <row r="49" spans="1:2" x14ac:dyDescent="0.25">
      <c r="A49" s="25" t="s">
        <v>107</v>
      </c>
      <c r="B49" s="4">
        <v>1</v>
      </c>
    </row>
    <row r="50" spans="1:2" x14ac:dyDescent="0.25">
      <c r="A50" s="16" t="s">
        <v>122</v>
      </c>
      <c r="B50" s="4">
        <v>1</v>
      </c>
    </row>
    <row r="51" spans="1:2" x14ac:dyDescent="0.25">
      <c r="A51" s="16" t="s">
        <v>146</v>
      </c>
      <c r="B51" s="4">
        <v>0</v>
      </c>
    </row>
    <row r="52" spans="1:2" x14ac:dyDescent="0.25">
      <c r="A52" s="25" t="s">
        <v>119</v>
      </c>
      <c r="B52" s="4">
        <v>3</v>
      </c>
    </row>
    <row r="53" spans="1:2" x14ac:dyDescent="0.25">
      <c r="A53" s="25" t="s">
        <v>95</v>
      </c>
      <c r="B53" s="4">
        <v>6</v>
      </c>
    </row>
    <row r="54" spans="1:2" x14ac:dyDescent="0.25">
      <c r="A54" s="16" t="s">
        <v>84</v>
      </c>
      <c r="B54" s="4">
        <v>3</v>
      </c>
    </row>
    <row r="55" spans="1:2" x14ac:dyDescent="0.25">
      <c r="A55" s="25" t="s">
        <v>125</v>
      </c>
      <c r="B55" s="4">
        <v>15</v>
      </c>
    </row>
    <row r="56" spans="1:2" x14ac:dyDescent="0.25">
      <c r="A56" s="25" t="s">
        <v>121</v>
      </c>
      <c r="B56" s="4"/>
    </row>
    <row r="57" spans="1:2" x14ac:dyDescent="0.25">
      <c r="A57" s="16" t="s">
        <v>154</v>
      </c>
      <c r="B57" s="4">
        <v>3</v>
      </c>
    </row>
    <row r="58" spans="1:2" x14ac:dyDescent="0.25">
      <c r="A58" s="25" t="s">
        <v>190</v>
      </c>
      <c r="B58" s="4">
        <v>3</v>
      </c>
    </row>
    <row r="59" spans="1:2" x14ac:dyDescent="0.25">
      <c r="A59" s="16" t="s">
        <v>142</v>
      </c>
      <c r="B59" s="4">
        <v>1</v>
      </c>
    </row>
    <row r="60" spans="1:2" x14ac:dyDescent="0.25">
      <c r="A60" s="25" t="s">
        <v>145</v>
      </c>
      <c r="B60" s="4">
        <v>1</v>
      </c>
    </row>
    <row r="61" spans="1:2" x14ac:dyDescent="0.25">
      <c r="A61" s="16" t="s">
        <v>131</v>
      </c>
      <c r="B61" s="4">
        <v>1</v>
      </c>
    </row>
    <row r="62" spans="1:2" x14ac:dyDescent="0.25">
      <c r="A62" s="16" t="s">
        <v>126</v>
      </c>
      <c r="B62" s="4">
        <v>1</v>
      </c>
    </row>
    <row r="63" spans="1:2" x14ac:dyDescent="0.25">
      <c r="A63" s="25" t="s">
        <v>160</v>
      </c>
      <c r="B63" s="4">
        <v>10</v>
      </c>
    </row>
    <row r="64" spans="1:2" x14ac:dyDescent="0.25">
      <c r="A64" s="16" t="s">
        <v>120</v>
      </c>
      <c r="B64" s="4">
        <v>0</v>
      </c>
    </row>
    <row r="65" spans="1:2" ht="15.75" customHeight="1" x14ac:dyDescent="0.25">
      <c r="A65" s="25" t="s">
        <v>87</v>
      </c>
      <c r="B65" s="4"/>
    </row>
    <row r="66" spans="1:2" x14ac:dyDescent="0.25">
      <c r="A66" s="16" t="s">
        <v>83</v>
      </c>
      <c r="B66" s="4">
        <v>10</v>
      </c>
    </row>
    <row r="67" spans="1:2" x14ac:dyDescent="0.25">
      <c r="A67" s="16" t="s">
        <v>108</v>
      </c>
      <c r="B67" s="4">
        <v>1</v>
      </c>
    </row>
    <row r="68" spans="1:2" x14ac:dyDescent="0.25">
      <c r="A68" s="25" t="s">
        <v>191</v>
      </c>
      <c r="B68" s="4">
        <v>3</v>
      </c>
    </row>
    <row r="69" spans="1:2" x14ac:dyDescent="0.25">
      <c r="A69" s="25" t="s">
        <v>89</v>
      </c>
      <c r="B69" s="4">
        <v>0</v>
      </c>
    </row>
    <row r="70" spans="1:2" x14ac:dyDescent="0.25">
      <c r="A70" s="16" t="s">
        <v>176</v>
      </c>
      <c r="B70" s="4">
        <v>1</v>
      </c>
    </row>
    <row r="71" spans="1:2" x14ac:dyDescent="0.25">
      <c r="A71" s="25" t="s">
        <v>103</v>
      </c>
      <c r="B71" s="4">
        <v>0</v>
      </c>
    </row>
    <row r="72" spans="1:2" x14ac:dyDescent="0.25">
      <c r="A72" s="16" t="s">
        <v>172</v>
      </c>
      <c r="B72" s="4"/>
    </row>
    <row r="73" spans="1:2" x14ac:dyDescent="0.25">
      <c r="A73" s="16" t="s">
        <v>173</v>
      </c>
      <c r="B73" s="4">
        <v>6</v>
      </c>
    </row>
    <row r="74" spans="1:2" x14ac:dyDescent="0.25">
      <c r="A74" s="25" t="s">
        <v>92</v>
      </c>
      <c r="B74" s="4">
        <v>3</v>
      </c>
    </row>
    <row r="75" spans="1:2" x14ac:dyDescent="0.25">
      <c r="A75" s="25" t="s">
        <v>91</v>
      </c>
      <c r="B75" s="4">
        <v>6</v>
      </c>
    </row>
    <row r="76" spans="1:2" x14ac:dyDescent="0.25">
      <c r="A76" s="16" t="s">
        <v>148</v>
      </c>
      <c r="B76" s="4">
        <v>3</v>
      </c>
    </row>
    <row r="77" spans="1:2" x14ac:dyDescent="0.25">
      <c r="A77" s="25" t="s">
        <v>171</v>
      </c>
      <c r="B77" s="4"/>
    </row>
    <row r="78" spans="1:2" x14ac:dyDescent="0.25">
      <c r="A78" s="25" t="s">
        <v>116</v>
      </c>
      <c r="B78" s="4"/>
    </row>
    <row r="79" spans="1:2" x14ac:dyDescent="0.25">
      <c r="A79" s="16" t="s">
        <v>155</v>
      </c>
      <c r="B79" s="4">
        <v>0</v>
      </c>
    </row>
    <row r="80" spans="1:2" x14ac:dyDescent="0.25">
      <c r="A80" s="25" t="s">
        <v>138</v>
      </c>
      <c r="B80" s="4">
        <v>3</v>
      </c>
    </row>
    <row r="81" spans="1:2" x14ac:dyDescent="0.25">
      <c r="A81" s="25" t="s">
        <v>94</v>
      </c>
      <c r="B81" s="4">
        <v>3</v>
      </c>
    </row>
    <row r="82" spans="1:2" x14ac:dyDescent="0.25">
      <c r="B82" s="4"/>
    </row>
    <row r="83" spans="1:2" x14ac:dyDescent="0.25">
      <c r="B83" s="4"/>
    </row>
    <row r="84" spans="1:2" x14ac:dyDescent="0.25">
      <c r="B84" s="4"/>
    </row>
    <row r="87" spans="1:2" x14ac:dyDescent="0.25">
      <c r="B87" s="34">
        <f>SUM(B2:B81)</f>
        <v>176</v>
      </c>
    </row>
  </sheetData>
  <sortState xmlns:xlrd2="http://schemas.microsoft.com/office/spreadsheetml/2017/richdata2" ref="A3:A79">
    <sortCondition ref="A79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87"/>
  <sheetViews>
    <sheetView topLeftCell="A8" workbookViewId="0">
      <selection activeCell="A10" sqref="A10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199</v>
      </c>
      <c r="B1" s="4" t="s">
        <v>205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/>
    </row>
    <row r="4" spans="1:2" x14ac:dyDescent="0.25">
      <c r="A4" s="25" t="s">
        <v>162</v>
      </c>
      <c r="B4" s="4"/>
    </row>
    <row r="5" spans="1:2" x14ac:dyDescent="0.25">
      <c r="A5" s="16" t="s">
        <v>136</v>
      </c>
      <c r="B5" s="4"/>
    </row>
    <row r="6" spans="1:2" x14ac:dyDescent="0.25">
      <c r="A6" s="25" t="s">
        <v>158</v>
      </c>
      <c r="B6" s="4">
        <v>6</v>
      </c>
    </row>
    <row r="7" spans="1:2" x14ac:dyDescent="0.25">
      <c r="A7" s="16" t="s">
        <v>99</v>
      </c>
      <c r="B7" s="4"/>
    </row>
    <row r="8" spans="1:2" x14ac:dyDescent="0.25">
      <c r="A8" s="25" t="s">
        <v>97</v>
      </c>
      <c r="B8" s="4"/>
    </row>
    <row r="9" spans="1:2" x14ac:dyDescent="0.25">
      <c r="A9" s="16" t="s">
        <v>88</v>
      </c>
      <c r="B9" s="4"/>
    </row>
    <row r="10" spans="1:2" x14ac:dyDescent="0.25">
      <c r="A10" s="25" t="s">
        <v>223</v>
      </c>
      <c r="B10" s="4"/>
    </row>
    <row r="11" spans="1:2" x14ac:dyDescent="0.25">
      <c r="A11" s="25" t="s">
        <v>157</v>
      </c>
      <c r="B11" s="4"/>
    </row>
    <row r="12" spans="1:2" x14ac:dyDescent="0.25">
      <c r="A12" s="16" t="s">
        <v>109</v>
      </c>
      <c r="B12" s="4"/>
    </row>
    <row r="13" spans="1:2" x14ac:dyDescent="0.25">
      <c r="A13" s="16" t="s">
        <v>147</v>
      </c>
      <c r="B13" s="4">
        <v>6</v>
      </c>
    </row>
    <row r="14" spans="1:2" x14ac:dyDescent="0.25">
      <c r="A14" s="16" t="s">
        <v>104</v>
      </c>
      <c r="B14" s="4"/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/>
    </row>
    <row r="17" spans="1:2" x14ac:dyDescent="0.25">
      <c r="A17" s="16" t="s">
        <v>137</v>
      </c>
      <c r="B17" s="4"/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/>
    </row>
    <row r="20" spans="1:2" x14ac:dyDescent="0.25">
      <c r="A20" s="25" t="s">
        <v>102</v>
      </c>
      <c r="B20" s="4"/>
    </row>
    <row r="21" spans="1:2" x14ac:dyDescent="0.25">
      <c r="A21" s="16" t="s">
        <v>96</v>
      </c>
      <c r="B21" s="4"/>
    </row>
    <row r="22" spans="1:2" x14ac:dyDescent="0.25">
      <c r="A22" s="25" t="s">
        <v>153</v>
      </c>
      <c r="B22" s="4">
        <v>0</v>
      </c>
    </row>
    <row r="23" spans="1:2" x14ac:dyDescent="0.25">
      <c r="A23" s="25" t="s">
        <v>100</v>
      </c>
      <c r="B23" s="4"/>
    </row>
    <row r="24" spans="1:2" x14ac:dyDescent="0.25">
      <c r="A24" s="25" t="s">
        <v>98</v>
      </c>
      <c r="B24" s="4"/>
    </row>
    <row r="25" spans="1:2" x14ac:dyDescent="0.25">
      <c r="A25" s="16" t="s">
        <v>130</v>
      </c>
      <c r="B25" s="4"/>
    </row>
    <row r="26" spans="1:2" x14ac:dyDescent="0.25">
      <c r="A26" s="16" t="s">
        <v>185</v>
      </c>
      <c r="B26" s="4"/>
    </row>
    <row r="27" spans="1:2" x14ac:dyDescent="0.25">
      <c r="A27" s="25" t="s">
        <v>150</v>
      </c>
      <c r="B27" s="4"/>
    </row>
    <row r="28" spans="1:2" x14ac:dyDescent="0.25">
      <c r="A28" s="16" t="s">
        <v>128</v>
      </c>
      <c r="B28" s="4">
        <v>6</v>
      </c>
    </row>
    <row r="29" spans="1:2" x14ac:dyDescent="0.25">
      <c r="A29" s="16" t="s">
        <v>114</v>
      </c>
      <c r="B29" s="4"/>
    </row>
    <row r="30" spans="1:2" x14ac:dyDescent="0.25">
      <c r="A30" s="16" t="s">
        <v>135</v>
      </c>
      <c r="B30" s="4"/>
    </row>
    <row r="31" spans="1:2" x14ac:dyDescent="0.25">
      <c r="A31" s="25" t="s">
        <v>111</v>
      </c>
      <c r="B31" s="4"/>
    </row>
    <row r="32" spans="1:2" x14ac:dyDescent="0.25">
      <c r="A32" s="16" t="s">
        <v>118</v>
      </c>
      <c r="B32" s="4"/>
    </row>
    <row r="33" spans="1:2" x14ac:dyDescent="0.25">
      <c r="A33" s="25" t="s">
        <v>159</v>
      </c>
      <c r="B33" s="4">
        <v>1</v>
      </c>
    </row>
    <row r="34" spans="1:2" x14ac:dyDescent="0.25">
      <c r="A34" s="25" t="s">
        <v>85</v>
      </c>
      <c r="B34" s="4"/>
    </row>
    <row r="35" spans="1:2" x14ac:dyDescent="0.25">
      <c r="A35" s="25" t="s">
        <v>113</v>
      </c>
      <c r="B35" s="4"/>
    </row>
    <row r="36" spans="1:2" x14ac:dyDescent="0.25">
      <c r="A36" s="16" t="s">
        <v>112</v>
      </c>
      <c r="B36" s="4">
        <v>0</v>
      </c>
    </row>
    <row r="37" spans="1:2" x14ac:dyDescent="0.25">
      <c r="A37" s="25" t="s">
        <v>86</v>
      </c>
      <c r="B37" s="4"/>
    </row>
    <row r="38" spans="1:2" x14ac:dyDescent="0.25">
      <c r="A38" s="16" t="s">
        <v>140</v>
      </c>
      <c r="B38" s="4"/>
    </row>
    <row r="39" spans="1:2" x14ac:dyDescent="0.25">
      <c r="A39" s="25" t="s">
        <v>124</v>
      </c>
      <c r="B39" s="4"/>
    </row>
    <row r="40" spans="1:2" x14ac:dyDescent="0.25">
      <c r="A40" s="25" t="s">
        <v>90</v>
      </c>
      <c r="B40" s="4"/>
    </row>
    <row r="41" spans="1:2" x14ac:dyDescent="0.25">
      <c r="A41" s="16" t="s">
        <v>143</v>
      </c>
      <c r="B41" s="4">
        <v>6</v>
      </c>
    </row>
    <row r="42" spans="1:2" x14ac:dyDescent="0.25">
      <c r="A42" s="25" t="s">
        <v>192</v>
      </c>
      <c r="B42" s="4">
        <v>3</v>
      </c>
    </row>
    <row r="43" spans="1:2" x14ac:dyDescent="0.25">
      <c r="A43" s="16" t="s">
        <v>106</v>
      </c>
      <c r="B43" s="4"/>
    </row>
    <row r="44" spans="1:2" x14ac:dyDescent="0.25">
      <c r="A44" s="25" t="s">
        <v>129</v>
      </c>
      <c r="B44" s="4"/>
    </row>
    <row r="45" spans="1:2" x14ac:dyDescent="0.25">
      <c r="A45" s="25" t="s">
        <v>110</v>
      </c>
      <c r="B45" s="4"/>
    </row>
    <row r="46" spans="1:2" x14ac:dyDescent="0.25">
      <c r="A46" s="25" t="s">
        <v>202</v>
      </c>
      <c r="B46" s="4">
        <v>0</v>
      </c>
    </row>
    <row r="47" spans="1:2" x14ac:dyDescent="0.25">
      <c r="A47" s="25" t="s">
        <v>141</v>
      </c>
      <c r="B47" s="4">
        <v>3</v>
      </c>
    </row>
    <row r="48" spans="1:2" x14ac:dyDescent="0.25">
      <c r="A48" s="16" t="s">
        <v>149</v>
      </c>
      <c r="B48" s="4">
        <v>1</v>
      </c>
    </row>
    <row r="49" spans="1:2" x14ac:dyDescent="0.25">
      <c r="A49" s="25" t="s">
        <v>107</v>
      </c>
      <c r="B49" s="4"/>
    </row>
    <row r="50" spans="1:2" x14ac:dyDescent="0.25">
      <c r="A50" s="16" t="s">
        <v>122</v>
      </c>
      <c r="B50" s="4"/>
    </row>
    <row r="51" spans="1:2" x14ac:dyDescent="0.25">
      <c r="A51" s="16" t="s">
        <v>146</v>
      </c>
      <c r="B51" s="4"/>
    </row>
    <row r="52" spans="1:2" x14ac:dyDescent="0.25">
      <c r="A52" s="25" t="s">
        <v>119</v>
      </c>
      <c r="B52" s="4"/>
    </row>
    <row r="53" spans="1:2" x14ac:dyDescent="0.25">
      <c r="A53" s="25" t="s">
        <v>95</v>
      </c>
      <c r="B53" s="4"/>
    </row>
    <row r="54" spans="1:2" x14ac:dyDescent="0.25">
      <c r="A54" s="16" t="s">
        <v>84</v>
      </c>
      <c r="B54" s="4"/>
    </row>
    <row r="55" spans="1:2" x14ac:dyDescent="0.25">
      <c r="A55" s="25" t="s">
        <v>125</v>
      </c>
      <c r="B55" s="4"/>
    </row>
    <row r="56" spans="1:2" x14ac:dyDescent="0.25">
      <c r="A56" s="25" t="s">
        <v>121</v>
      </c>
      <c r="B56" s="4">
        <v>1</v>
      </c>
    </row>
    <row r="57" spans="1:2" x14ac:dyDescent="0.25">
      <c r="A57" s="16" t="s">
        <v>154</v>
      </c>
      <c r="B57" s="4"/>
    </row>
    <row r="58" spans="1:2" x14ac:dyDescent="0.25">
      <c r="A58" s="25" t="s">
        <v>190</v>
      </c>
      <c r="B58" s="4"/>
    </row>
    <row r="59" spans="1:2" x14ac:dyDescent="0.25">
      <c r="A59" s="16" t="s">
        <v>142</v>
      </c>
      <c r="B59" s="4"/>
    </row>
    <row r="60" spans="1:2" x14ac:dyDescent="0.25">
      <c r="A60" s="25" t="s">
        <v>145</v>
      </c>
      <c r="B60" s="4"/>
    </row>
    <row r="61" spans="1:2" x14ac:dyDescent="0.25">
      <c r="A61" s="16" t="s">
        <v>131</v>
      </c>
      <c r="B61" s="4"/>
    </row>
    <row r="62" spans="1:2" x14ac:dyDescent="0.25">
      <c r="A62" s="16" t="s">
        <v>126</v>
      </c>
      <c r="B62" s="4">
        <v>6</v>
      </c>
    </row>
    <row r="63" spans="1:2" x14ac:dyDescent="0.25">
      <c r="A63" s="25" t="s">
        <v>160</v>
      </c>
      <c r="B63" s="4">
        <v>3</v>
      </c>
    </row>
    <row r="64" spans="1:2" x14ac:dyDescent="0.25">
      <c r="A64" s="16" t="s">
        <v>120</v>
      </c>
      <c r="B64" s="4"/>
    </row>
    <row r="65" spans="1:2" ht="15.75" customHeight="1" x14ac:dyDescent="0.25">
      <c r="A65" s="25" t="s">
        <v>87</v>
      </c>
      <c r="B65" s="4"/>
    </row>
    <row r="66" spans="1:2" x14ac:dyDescent="0.25">
      <c r="A66" s="16" t="s">
        <v>83</v>
      </c>
      <c r="B66" s="4"/>
    </row>
    <row r="67" spans="1:2" x14ac:dyDescent="0.25">
      <c r="A67" s="16" t="s">
        <v>108</v>
      </c>
      <c r="B67" s="4"/>
    </row>
    <row r="68" spans="1:2" x14ac:dyDescent="0.25">
      <c r="A68" s="25" t="s">
        <v>191</v>
      </c>
      <c r="B68" s="4"/>
    </row>
    <row r="69" spans="1:2" x14ac:dyDescent="0.25">
      <c r="A69" s="25" t="s">
        <v>89</v>
      </c>
      <c r="B69" s="4"/>
    </row>
    <row r="70" spans="1:2" x14ac:dyDescent="0.25">
      <c r="A70" s="16" t="s">
        <v>176</v>
      </c>
      <c r="B70" s="4">
        <v>0</v>
      </c>
    </row>
    <row r="71" spans="1:2" x14ac:dyDescent="0.25">
      <c r="A71" s="25" t="s">
        <v>103</v>
      </c>
      <c r="B71" s="4"/>
    </row>
    <row r="72" spans="1:2" x14ac:dyDescent="0.25">
      <c r="A72" s="16" t="s">
        <v>172</v>
      </c>
      <c r="B72" s="4">
        <v>1</v>
      </c>
    </row>
    <row r="73" spans="1:2" x14ac:dyDescent="0.25">
      <c r="A73" s="16" t="s">
        <v>173</v>
      </c>
      <c r="B73" s="4"/>
    </row>
    <row r="74" spans="1:2" x14ac:dyDescent="0.25">
      <c r="A74" s="25" t="s">
        <v>92</v>
      </c>
      <c r="B74" s="4"/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/>
    </row>
    <row r="77" spans="1:2" x14ac:dyDescent="0.25">
      <c r="A77" s="25" t="s">
        <v>171</v>
      </c>
      <c r="B77" s="4">
        <v>0</v>
      </c>
    </row>
    <row r="78" spans="1:2" x14ac:dyDescent="0.25">
      <c r="A78" s="25" t="s">
        <v>116</v>
      </c>
      <c r="B78" s="4">
        <v>1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>
        <v>1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/>
    </row>
    <row r="87" spans="1:2" x14ac:dyDescent="0.25">
      <c r="B87" s="34">
        <f>SUM(B2:B81)</f>
        <v>45</v>
      </c>
    </row>
  </sheetData>
  <sortState xmlns:xlrd2="http://schemas.microsoft.com/office/spreadsheetml/2017/richdata2" ref="A9:A64">
    <sortCondition ref="A8:A64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84"/>
  <sheetViews>
    <sheetView workbookViewId="0">
      <selection activeCell="E28" sqref="E28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209</v>
      </c>
      <c r="B1" s="4" t="s">
        <v>205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>
        <v>0</v>
      </c>
    </row>
    <row r="4" spans="1:2" x14ac:dyDescent="0.25">
      <c r="A4" s="25" t="s">
        <v>162</v>
      </c>
      <c r="B4" s="4">
        <v>3</v>
      </c>
    </row>
    <row r="5" spans="1:2" x14ac:dyDescent="0.25">
      <c r="A5" s="16" t="s">
        <v>136</v>
      </c>
      <c r="B5" s="4">
        <v>1</v>
      </c>
    </row>
    <row r="6" spans="1:2" x14ac:dyDescent="0.25">
      <c r="A6" s="25" t="s">
        <v>158</v>
      </c>
      <c r="B6" s="4"/>
    </row>
    <row r="7" spans="1:2" x14ac:dyDescent="0.25">
      <c r="A7" s="16" t="s">
        <v>99</v>
      </c>
      <c r="B7" s="4"/>
    </row>
    <row r="8" spans="1:2" x14ac:dyDescent="0.25">
      <c r="A8" s="25" t="s">
        <v>97</v>
      </c>
      <c r="B8" s="4"/>
    </row>
    <row r="9" spans="1:2" x14ac:dyDescent="0.25">
      <c r="A9" s="16" t="s">
        <v>88</v>
      </c>
      <c r="B9" s="4"/>
    </row>
    <row r="10" spans="1:2" x14ac:dyDescent="0.25">
      <c r="A10" s="25" t="s">
        <v>223</v>
      </c>
      <c r="B10" s="4">
        <v>3</v>
      </c>
    </row>
    <row r="11" spans="1:2" x14ac:dyDescent="0.25">
      <c r="A11" s="25" t="s">
        <v>157</v>
      </c>
      <c r="B11" s="4"/>
    </row>
    <row r="12" spans="1:2" x14ac:dyDescent="0.25">
      <c r="A12" s="16" t="s">
        <v>109</v>
      </c>
      <c r="B12" s="4"/>
    </row>
    <row r="13" spans="1:2" x14ac:dyDescent="0.25">
      <c r="A13" s="16" t="s">
        <v>147</v>
      </c>
      <c r="B13" s="4">
        <v>1</v>
      </c>
    </row>
    <row r="14" spans="1:2" x14ac:dyDescent="0.25">
      <c r="A14" s="16" t="s">
        <v>104</v>
      </c>
      <c r="B14" s="4"/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/>
    </row>
    <row r="17" spans="1:2" x14ac:dyDescent="0.25">
      <c r="A17" s="16" t="s">
        <v>137</v>
      </c>
      <c r="B17" s="4"/>
    </row>
    <row r="18" spans="1:2" x14ac:dyDescent="0.25">
      <c r="A18" s="16" t="s">
        <v>156</v>
      </c>
      <c r="B18" s="4">
        <v>0</v>
      </c>
    </row>
    <row r="19" spans="1:2" x14ac:dyDescent="0.25">
      <c r="A19" s="16" t="s">
        <v>115</v>
      </c>
      <c r="B19" s="4"/>
    </row>
    <row r="20" spans="1:2" x14ac:dyDescent="0.25">
      <c r="A20" s="25" t="s">
        <v>102</v>
      </c>
      <c r="B20" s="4"/>
    </row>
    <row r="21" spans="1:2" x14ac:dyDescent="0.25">
      <c r="A21" s="16" t="s">
        <v>96</v>
      </c>
      <c r="B21" s="4"/>
    </row>
    <row r="22" spans="1:2" x14ac:dyDescent="0.25">
      <c r="A22" s="25" t="s">
        <v>153</v>
      </c>
      <c r="B22" s="4">
        <v>1</v>
      </c>
    </row>
    <row r="23" spans="1:2" x14ac:dyDescent="0.25">
      <c r="A23" s="25" t="s">
        <v>100</v>
      </c>
      <c r="B23" s="4"/>
    </row>
    <row r="24" spans="1:2" x14ac:dyDescent="0.25">
      <c r="A24" s="25" t="s">
        <v>98</v>
      </c>
      <c r="B24" s="4"/>
    </row>
    <row r="25" spans="1:2" x14ac:dyDescent="0.25">
      <c r="A25" s="16" t="s">
        <v>130</v>
      </c>
      <c r="B25" s="4">
        <v>3</v>
      </c>
    </row>
    <row r="26" spans="1:2" x14ac:dyDescent="0.25">
      <c r="A26" s="16" t="s">
        <v>185</v>
      </c>
      <c r="B26" s="4">
        <v>0</v>
      </c>
    </row>
    <row r="27" spans="1:2" x14ac:dyDescent="0.25">
      <c r="A27" s="25" t="s">
        <v>150</v>
      </c>
      <c r="B27" s="4">
        <v>3</v>
      </c>
    </row>
    <row r="28" spans="1:2" x14ac:dyDescent="0.25">
      <c r="A28" s="16" t="s">
        <v>128</v>
      </c>
      <c r="B28" s="4">
        <v>6</v>
      </c>
    </row>
    <row r="29" spans="1:2" x14ac:dyDescent="0.25">
      <c r="A29" s="16" t="s">
        <v>114</v>
      </c>
      <c r="B29" s="4"/>
    </row>
    <row r="30" spans="1:2" x14ac:dyDescent="0.25">
      <c r="A30" s="16" t="s">
        <v>135</v>
      </c>
      <c r="B30" s="4">
        <v>1</v>
      </c>
    </row>
    <row r="31" spans="1:2" x14ac:dyDescent="0.25">
      <c r="A31" s="25" t="s">
        <v>111</v>
      </c>
      <c r="B31" s="4">
        <v>6</v>
      </c>
    </row>
    <row r="32" spans="1:2" x14ac:dyDescent="0.25">
      <c r="A32" s="16" t="s">
        <v>118</v>
      </c>
      <c r="B32" s="4">
        <v>1</v>
      </c>
    </row>
    <row r="33" spans="1:2" x14ac:dyDescent="0.25">
      <c r="A33" s="25" t="s">
        <v>159</v>
      </c>
      <c r="B33" s="4"/>
    </row>
    <row r="34" spans="1:2" x14ac:dyDescent="0.25">
      <c r="A34" s="25" t="s">
        <v>85</v>
      </c>
      <c r="B34" s="4"/>
    </row>
    <row r="35" spans="1:2" x14ac:dyDescent="0.25">
      <c r="A35" s="25" t="s">
        <v>113</v>
      </c>
      <c r="B35" s="4">
        <v>3</v>
      </c>
    </row>
    <row r="36" spans="1:2" x14ac:dyDescent="0.25">
      <c r="A36" s="16" t="s">
        <v>112</v>
      </c>
      <c r="B36" s="4">
        <v>1</v>
      </c>
    </row>
    <row r="37" spans="1:2" x14ac:dyDescent="0.25">
      <c r="A37" s="25" t="s">
        <v>86</v>
      </c>
      <c r="B37" s="4"/>
    </row>
    <row r="38" spans="1:2" x14ac:dyDescent="0.25">
      <c r="A38" s="16" t="s">
        <v>140</v>
      </c>
      <c r="B38" s="4">
        <v>0</v>
      </c>
    </row>
    <row r="39" spans="1:2" x14ac:dyDescent="0.25">
      <c r="A39" s="25" t="s">
        <v>124</v>
      </c>
      <c r="B39" s="4">
        <v>0</v>
      </c>
    </row>
    <row r="40" spans="1:2" x14ac:dyDescent="0.25">
      <c r="A40" s="25" t="s">
        <v>90</v>
      </c>
      <c r="B40" s="4">
        <v>0</v>
      </c>
    </row>
    <row r="41" spans="1:2" x14ac:dyDescent="0.25">
      <c r="A41" s="16" t="s">
        <v>143</v>
      </c>
      <c r="B41" s="4"/>
    </row>
    <row r="42" spans="1:2" x14ac:dyDescent="0.25">
      <c r="A42" s="25" t="s">
        <v>192</v>
      </c>
      <c r="B42" s="4">
        <v>6</v>
      </c>
    </row>
    <row r="43" spans="1:2" x14ac:dyDescent="0.25">
      <c r="A43" s="16" t="s">
        <v>106</v>
      </c>
      <c r="B43" s="4"/>
    </row>
    <row r="44" spans="1:2" x14ac:dyDescent="0.25">
      <c r="A44" s="25" t="s">
        <v>129</v>
      </c>
      <c r="B44" s="4"/>
    </row>
    <row r="45" spans="1:2" x14ac:dyDescent="0.25">
      <c r="A45" s="25" t="s">
        <v>110</v>
      </c>
      <c r="B45" s="4">
        <v>1</v>
      </c>
    </row>
    <row r="46" spans="1:2" x14ac:dyDescent="0.25">
      <c r="A46" s="25" t="s">
        <v>141</v>
      </c>
      <c r="B46" s="4">
        <v>6</v>
      </c>
    </row>
    <row r="47" spans="1:2" x14ac:dyDescent="0.25">
      <c r="A47" s="16" t="s">
        <v>149</v>
      </c>
      <c r="B47" s="4">
        <v>0</v>
      </c>
    </row>
    <row r="48" spans="1:2" x14ac:dyDescent="0.25">
      <c r="A48" s="25" t="s">
        <v>107</v>
      </c>
      <c r="B48" s="4">
        <v>3</v>
      </c>
    </row>
    <row r="49" spans="1:2" x14ac:dyDescent="0.25">
      <c r="A49" s="16" t="s">
        <v>122</v>
      </c>
      <c r="B49" s="4">
        <v>3</v>
      </c>
    </row>
    <row r="50" spans="1:2" x14ac:dyDescent="0.25">
      <c r="A50" s="16" t="s">
        <v>146</v>
      </c>
      <c r="B50" s="4"/>
    </row>
    <row r="51" spans="1:2" x14ac:dyDescent="0.25">
      <c r="A51" s="25" t="s">
        <v>119</v>
      </c>
      <c r="B51" s="4"/>
    </row>
    <row r="52" spans="1:2" x14ac:dyDescent="0.25">
      <c r="A52" s="25" t="s">
        <v>95</v>
      </c>
      <c r="B52" s="4">
        <v>1</v>
      </c>
    </row>
    <row r="53" spans="1:2" x14ac:dyDescent="0.25">
      <c r="A53" s="16" t="s">
        <v>84</v>
      </c>
      <c r="B53" s="4"/>
    </row>
    <row r="54" spans="1:2" x14ac:dyDescent="0.25">
      <c r="A54" s="25" t="s">
        <v>125</v>
      </c>
      <c r="B54" s="4"/>
    </row>
    <row r="55" spans="1:2" x14ac:dyDescent="0.25">
      <c r="A55" s="25" t="s">
        <v>121</v>
      </c>
      <c r="B55" s="4">
        <v>1</v>
      </c>
    </row>
    <row r="56" spans="1:2" x14ac:dyDescent="0.25">
      <c r="A56" s="16" t="s">
        <v>154</v>
      </c>
      <c r="B56" s="4"/>
    </row>
    <row r="57" spans="1:2" x14ac:dyDescent="0.25">
      <c r="A57" s="25" t="s">
        <v>190</v>
      </c>
      <c r="B57" s="4"/>
    </row>
    <row r="58" spans="1:2" x14ac:dyDescent="0.25">
      <c r="A58" s="16" t="s">
        <v>142</v>
      </c>
      <c r="B58" s="4">
        <v>1</v>
      </c>
    </row>
    <row r="59" spans="1:2" x14ac:dyDescent="0.25">
      <c r="A59" s="25" t="s">
        <v>145</v>
      </c>
      <c r="B59" s="4">
        <v>0</v>
      </c>
    </row>
    <row r="60" spans="1:2" x14ac:dyDescent="0.25">
      <c r="A60" s="16" t="s">
        <v>131</v>
      </c>
      <c r="B60" s="4"/>
    </row>
    <row r="61" spans="1:2" x14ac:dyDescent="0.25">
      <c r="A61" s="16" t="s">
        <v>126</v>
      </c>
      <c r="B61" s="4"/>
    </row>
    <row r="62" spans="1:2" x14ac:dyDescent="0.25">
      <c r="A62" s="25" t="s">
        <v>160</v>
      </c>
      <c r="B62" s="4">
        <v>3</v>
      </c>
    </row>
    <row r="63" spans="1:2" x14ac:dyDescent="0.25">
      <c r="A63" s="16" t="s">
        <v>120</v>
      </c>
      <c r="B63" s="4"/>
    </row>
    <row r="64" spans="1:2" x14ac:dyDescent="0.25">
      <c r="A64" s="25" t="s">
        <v>87</v>
      </c>
      <c r="B64" s="4"/>
    </row>
    <row r="65" spans="1:3" ht="15.75" customHeight="1" x14ac:dyDescent="0.25">
      <c r="A65" s="16" t="s">
        <v>83</v>
      </c>
      <c r="B65" s="4"/>
    </row>
    <row r="66" spans="1:3" x14ac:dyDescent="0.25">
      <c r="A66" s="16" t="s">
        <v>108</v>
      </c>
      <c r="B66" s="4"/>
    </row>
    <row r="67" spans="1:3" x14ac:dyDescent="0.25">
      <c r="A67" s="25" t="s">
        <v>208</v>
      </c>
      <c r="B67" s="4">
        <v>3</v>
      </c>
    </row>
    <row r="68" spans="1:3" x14ac:dyDescent="0.25">
      <c r="A68" s="25" t="s">
        <v>191</v>
      </c>
      <c r="B68" s="4">
        <v>15</v>
      </c>
    </row>
    <row r="69" spans="1:3" x14ac:dyDescent="0.25">
      <c r="A69" s="25" t="s">
        <v>89</v>
      </c>
      <c r="B69" s="4">
        <v>6</v>
      </c>
    </row>
    <row r="70" spans="1:3" x14ac:dyDescent="0.25">
      <c r="A70" s="16" t="s">
        <v>176</v>
      </c>
      <c r="B70" s="4"/>
    </row>
    <row r="71" spans="1:3" x14ac:dyDescent="0.25">
      <c r="A71" s="25" t="s">
        <v>103</v>
      </c>
      <c r="B71" s="4">
        <v>3</v>
      </c>
    </row>
    <row r="72" spans="1:3" x14ac:dyDescent="0.25">
      <c r="A72" s="16" t="s">
        <v>172</v>
      </c>
      <c r="B72" s="4">
        <v>1</v>
      </c>
    </row>
    <row r="73" spans="1:3" x14ac:dyDescent="0.25">
      <c r="A73" s="16" t="s">
        <v>173</v>
      </c>
      <c r="B73" s="4"/>
    </row>
    <row r="74" spans="1:3" x14ac:dyDescent="0.25">
      <c r="A74" s="25" t="s">
        <v>92</v>
      </c>
      <c r="B74" s="4"/>
    </row>
    <row r="75" spans="1:3" x14ac:dyDescent="0.25">
      <c r="A75" s="25" t="s">
        <v>91</v>
      </c>
      <c r="B75" s="4"/>
    </row>
    <row r="76" spans="1:3" x14ac:dyDescent="0.25">
      <c r="A76" s="16" t="s">
        <v>148</v>
      </c>
      <c r="B76" s="4">
        <v>0</v>
      </c>
    </row>
    <row r="77" spans="1:3" x14ac:dyDescent="0.25">
      <c r="A77" s="25" t="s">
        <v>171</v>
      </c>
      <c r="B77" s="4">
        <v>1</v>
      </c>
    </row>
    <row r="78" spans="1:3" x14ac:dyDescent="0.25">
      <c r="A78" s="25" t="s">
        <v>116</v>
      </c>
      <c r="B78" s="4">
        <v>6</v>
      </c>
    </row>
    <row r="79" spans="1:3" x14ac:dyDescent="0.25">
      <c r="A79" s="16" t="s">
        <v>155</v>
      </c>
      <c r="B79" s="4">
        <v>0</v>
      </c>
      <c r="C79">
        <f>SUM(B3:B79)</f>
        <v>93</v>
      </c>
    </row>
    <row r="80" spans="1:3" x14ac:dyDescent="0.25">
      <c r="A80" s="25" t="s">
        <v>138</v>
      </c>
      <c r="B80" s="4"/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>
        <f>SUM(B2:B80)</f>
        <v>93</v>
      </c>
    </row>
    <row r="84" spans="1:2" x14ac:dyDescent="0.25">
      <c r="B84" s="4"/>
    </row>
  </sheetData>
  <sortState xmlns:xlrd2="http://schemas.microsoft.com/office/spreadsheetml/2017/richdata2" ref="A44:A76">
    <sortCondition ref="A76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4"/>
  <sheetViews>
    <sheetView zoomScaleNormal="100" workbookViewId="0">
      <pane xSplit="1" topLeftCell="S1" activePane="topRight" state="frozen"/>
      <selection pane="topRight" activeCell="AF11" activeCellId="3" sqref="AF2:AF3 AF5:AF6 AF8 AF11:AF13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25" t="s">
        <v>92</v>
      </c>
      <c r="B2" s="2">
        <f>IFERROR(VLOOKUP($A2,'Player Worksheet_Rnd1'!$A$2:$B$85,2,FALSE),"")</f>
        <v>1</v>
      </c>
      <c r="C2" s="2">
        <f>IFERROR(VLOOKUP($A2,'Player Worksheet_Rnd2'!$A$2:$B$85,2,FALSE),"")</f>
        <v>1</v>
      </c>
      <c r="D2" s="2">
        <f>IFERROR(VLOOKUP($A2,'Player Worksheet_Rnd3'!$A$2:$B$85,2,FALSE),"")</f>
        <v>1</v>
      </c>
      <c r="E2" s="2">
        <f>IFERROR(VLOOKUP($A2,'Player Worksheet_Rnd4'!$A$2:$B$85,2,FALSE),"")</f>
        <v>3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0</v>
      </c>
      <c r="I2" s="2">
        <f>IFERROR(VLOOKUP($A2,'Player Worksheet_Rnd8'!$A$2:$B$85,2,FALSE),"")</f>
        <v>2</v>
      </c>
      <c r="J2" s="2">
        <f>IFERROR(VLOOKUP($A2,'Player Worksheet_Rnd9'!$A$2:$B$85,2,FALSE),"")</f>
        <v>1</v>
      </c>
      <c r="K2" s="2">
        <f>IFERROR(VLOOKUP($A2,'Player Worksheet_Rnd10'!$A$2:$B$85,2,FALSE),"")</f>
        <v>1</v>
      </c>
      <c r="L2" s="2">
        <f>IFERROR(VLOOKUP($A2,'Player Worksheet_Rnd11'!$A$2:$B$85,2,FALSE),"")</f>
        <v>0</v>
      </c>
      <c r="M2" s="2">
        <f>IFERROR(VLOOKUP($A2,'Player Worksheet_Rnd12'!$A$2:$B$85,2,FALSE),"")</f>
        <v>2</v>
      </c>
      <c r="N2" s="2">
        <f>IFERROR(VLOOKUP($A2,'Player Worksheet_Rnd13'!$A$2:$B$85,2,FALSE),"")</f>
        <v>1</v>
      </c>
      <c r="O2" s="2">
        <f>IFERROR(VLOOKUP($A2,'Player Worksheet_Rnd14'!$A$2:$B$85,2,FALSE),"")</f>
        <v>3</v>
      </c>
      <c r="P2" s="2">
        <f>IFERROR(VLOOKUP($A2,'Player Worksheet_Rnd15'!$A$2:$B$85,2,FALSE),"")</f>
        <v>0</v>
      </c>
      <c r="Q2" s="2">
        <f>IFERROR(VLOOKUP($A2,'Player Worksheet_Rnd16'!$A$2:$B$85,2,FALSE),"")</f>
        <v>0</v>
      </c>
      <c r="R2" s="2">
        <f>IFERROR(VLOOKUP($A2,'Player Worksheet_Rnd17'!$A$2:$B$85,2,FALSE),"")</f>
        <v>0</v>
      </c>
      <c r="S2" s="2">
        <f>IFERROR(VLOOKUP($A2,'Player Worksheet_Rnd18'!$A$2:$B$85,2,FALSE),"")</f>
        <v>0</v>
      </c>
      <c r="T2" s="2">
        <f>IFERROR(VLOOKUP($A2,'Player Worksheet_Rnd19'!$A$2:$B$85,2,FALSE),"")</f>
        <v>0</v>
      </c>
      <c r="U2" s="2">
        <f>IFERROR(VLOOKUP($A2,'Player Worksheet_Rnd20'!$A$2:$B$85,2,FALSE),"")</f>
        <v>0</v>
      </c>
      <c r="V2" s="2">
        <f>IFERROR(VLOOKUP($A2,'Player Worksheet_Rnd21'!$A$2:$B$85,2,FALSE),"")</f>
        <v>0</v>
      </c>
      <c r="W2" s="2">
        <f>IFERROR(VLOOKUP($A2,'Player Worksheet_Rnd22'!$A$2:$B$85,2,FALSE),"")</f>
        <v>0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0</v>
      </c>
      <c r="AA2" s="2">
        <f>IFERROR(VLOOKUP($A2,'Player Worksheet_Rnd26'!$A$2:$B$85,2,FALSE),"")</f>
        <v>0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0</v>
      </c>
      <c r="AE2" s="2">
        <f>IFERROR(VLOOKUP($A2,'Player Worksheet_Rnd30'!$A$2:$B$85,2,FALSE),"")</f>
        <v>0</v>
      </c>
      <c r="AF2" s="2">
        <f>IFERROR(VLOOKUP($A2,'Player Worksheet_Rnd31'!$A$2:$B$85,2,FALSE),"")</f>
        <v>0</v>
      </c>
      <c r="AK2" s="2">
        <f>SUM(B2:AJ2)</f>
        <v>16</v>
      </c>
    </row>
    <row r="3" spans="1:37" x14ac:dyDescent="0.25">
      <c r="A3" s="25" t="s">
        <v>97</v>
      </c>
      <c r="B3" s="2">
        <f>IFERROR(VLOOKUP($A3,'Player Worksheet_Rnd1'!$A$2:$B$85,2,FALSE),"")</f>
        <v>0</v>
      </c>
      <c r="C3" s="2">
        <f>IFERROR(VLOOKUP($A3,'Player Worksheet_Rnd2'!$A$2:$B$85,2,FALSE),"")</f>
        <v>3</v>
      </c>
      <c r="D3" s="2">
        <f>IFERROR(VLOOKUP($A3,'Player Worksheet_Rnd3'!$A$2:$B$85,2,FALSE),"")</f>
        <v>1</v>
      </c>
      <c r="E3" s="2">
        <f>IFERROR(VLOOKUP($A3,'Player Worksheet_Rnd4'!$A$2:$B$85,2,FALSE),"")</f>
        <v>3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1</v>
      </c>
      <c r="I3" s="2">
        <f>IFERROR(VLOOKUP($A3,'Player Worksheet_Rnd8'!$A$2:$B$85,2,FALSE),"")</f>
        <v>0</v>
      </c>
      <c r="J3" s="2">
        <f>IFERROR(VLOOKUP($A3,'Player Worksheet_Rnd9'!$A$2:$B$85,2,FALSE),"")</f>
        <v>0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2</v>
      </c>
      <c r="N3" s="2">
        <f>IFERROR(VLOOKUP($A3,'Player Worksheet_Rnd13'!$A$2:$B$85,2,FALSE),"")</f>
        <v>3</v>
      </c>
      <c r="O3" s="2">
        <f>IFERROR(VLOOKUP($A3,'Player Worksheet_Rnd14'!$A$2:$B$85,2,FALSE),"")</f>
        <v>0</v>
      </c>
      <c r="P3" s="2">
        <f>IFERROR(VLOOKUP($A3,'Player Worksheet_Rnd15'!$A$2:$B$85,2,FALSE),"")</f>
        <v>6</v>
      </c>
      <c r="Q3" s="2">
        <f>IFERROR(VLOOKUP($A3,'Player Worksheet_Rnd16'!$A$2:$B$85,2,FALSE),"")</f>
        <v>1</v>
      </c>
      <c r="R3" s="2">
        <f>IFERROR(VLOOKUP($A3,'Player Worksheet_Rnd17'!$A$2:$B$85,2,FALSE),"")</f>
        <v>6</v>
      </c>
      <c r="S3" s="2">
        <f>IFERROR(VLOOKUP($A3,'Player Worksheet_Rnd18'!$A$2:$B$85,2,FALSE),"")</f>
        <v>0</v>
      </c>
      <c r="T3" s="2">
        <f>IFERROR(VLOOKUP($A3,'Player Worksheet_Rnd19'!$A$2:$B$85,2,FALSE),"")</f>
        <v>3</v>
      </c>
      <c r="U3" s="2">
        <f>IFERROR(VLOOKUP($A3,'Player Worksheet_Rnd20'!$A$2:$B$85,2,FALSE),"")</f>
        <v>15</v>
      </c>
      <c r="V3" s="2">
        <f>IFERROR(VLOOKUP($A3,'Player Worksheet_Rnd21'!$A$2:$B$85,2,FALSE),"")</f>
        <v>12</v>
      </c>
      <c r="W3" s="2">
        <f>IFERROR(VLOOKUP($A3,'Player Worksheet_Rnd22'!$A$2:$B$85,2,FALSE),"")</f>
        <v>3</v>
      </c>
      <c r="X3" s="2">
        <f>IFERROR(VLOOKUP($A3,'Player Worksheet_Rnd23'!$A$2:$B$85,2,FALSE),"")</f>
        <v>0</v>
      </c>
      <c r="Y3" s="2">
        <f>IFERROR(VLOOKUP($A3,'Player Worksheet_Rnd24'!$A$2:$B$85,2,FALSE),"")</f>
        <v>0</v>
      </c>
      <c r="Z3" s="2">
        <f>IFERROR(VLOOKUP($A3,'Player Worksheet_Rnd25'!$A$2:$B$85,2,FALSE),"")</f>
        <v>1</v>
      </c>
      <c r="AA3" s="2">
        <f>IFERROR(VLOOKUP($A3,'Player Worksheet_Rnd26'!$A$2:$B$85,2,FALSE),"")</f>
        <v>2</v>
      </c>
      <c r="AB3" s="2">
        <f>IFERROR(VLOOKUP($A3,'Player Worksheet_Rnd27'!$A$2:$B$85,2,FALSE),"")</f>
        <v>1</v>
      </c>
      <c r="AC3" s="2">
        <f>IFERROR(VLOOKUP($A3,'Player Worksheet_Rnd28'!$A$2:$B$85,2,FALSE),"")</f>
        <v>0</v>
      </c>
      <c r="AD3" s="2">
        <f>IFERROR(VLOOKUP($A3,'Player Worksheet_Rnd29'!$A$2:$B$85,2,FALSE),"")</f>
        <v>1</v>
      </c>
      <c r="AE3" s="2">
        <f>IFERROR(VLOOKUP($A3,'Player Worksheet_Rnd30'!$A$2:$B$85,2,FALSE),"")</f>
        <v>6</v>
      </c>
      <c r="AF3" s="2">
        <f>IFERROR(VLOOKUP($A3,'Player Worksheet_Rnd31'!$A$2:$B$85,2,FALSE),"")</f>
        <v>6</v>
      </c>
      <c r="AK3" s="2">
        <f>SUM(B3:AJ3)</f>
        <v>76</v>
      </c>
    </row>
    <row r="4" spans="1:37" s="44" customFormat="1" x14ac:dyDescent="0.25">
      <c r="A4" s="45" t="s">
        <v>113</v>
      </c>
      <c r="B4" s="44">
        <f>IFERROR(VLOOKUP($A4,'Player Worksheet_Rnd1'!$A$2:$B$85,2,FALSE),"")</f>
        <v>0</v>
      </c>
      <c r="C4" s="44">
        <f>IFERROR(VLOOKUP($A4,'Player Worksheet_Rnd2'!$A$2:$B$85,2,FALSE),"")</f>
        <v>6</v>
      </c>
      <c r="D4" s="44">
        <f>IFERROR(VLOOKUP($A4,'Player Worksheet_Rnd3'!$A$2:$B$85,2,FALSE),"")</f>
        <v>0</v>
      </c>
      <c r="E4" s="44">
        <f>IFERROR(VLOOKUP($A4,'Player Worksheet_Rnd4'!$A$2:$B$85,2,FALSE),"")</f>
        <v>0</v>
      </c>
      <c r="F4" s="44">
        <f>IFERROR(VLOOKUP($A4,'Player Worksheet_Rnd5'!$A$2:$B$85,2,FALSE),"")</f>
        <v>0</v>
      </c>
      <c r="G4" s="44">
        <f>IFERROR(VLOOKUP($A4,'Player Worksheet_Rnd6'!$A$2:$B$85,2,FALSE),"")</f>
        <v>3</v>
      </c>
      <c r="H4" s="44">
        <f>IFERROR(VLOOKUP($A4,'Player Worksheet_Rnd7'!$A$2:$B$85,2,FALSE),"")</f>
        <v>0</v>
      </c>
      <c r="I4" s="44">
        <f>IFERROR(VLOOKUP($A4,'Player Worksheet_Rnd8'!$A$2:$B$85,2,FALSE),"")</f>
        <v>2</v>
      </c>
      <c r="J4" s="44">
        <f>IFERROR(VLOOKUP($A4,'Player Worksheet_Rnd9'!$A$2:$B$85,2,FALSE),"")</f>
        <v>6</v>
      </c>
      <c r="K4" s="44">
        <f>IFERROR(VLOOKUP($A4,'Player Worksheet_Rnd10'!$A$2:$B$85,2,FALSE),"")</f>
        <v>0</v>
      </c>
      <c r="L4" s="44">
        <f>IFERROR(VLOOKUP($A4,'Player Worksheet_Rnd11'!$A$2:$B$85,2,FALSE),"")</f>
        <v>0</v>
      </c>
      <c r="M4" s="44">
        <f>IFERROR(VLOOKUP($A4,'Player Worksheet_Rnd12'!$A$2:$B$85,2,FALSE),"")</f>
        <v>0</v>
      </c>
      <c r="N4" s="44">
        <f>IFERROR(VLOOKUP($A4,'Player Worksheet_Rnd13'!$A$2:$B$85,2,FALSE),"")</f>
        <v>1</v>
      </c>
      <c r="O4" s="44">
        <f>IFERROR(VLOOKUP($A4,'Player Worksheet_Rnd14'!$A$2:$B$85,2,FALSE),"")</f>
        <v>0</v>
      </c>
      <c r="P4" s="44">
        <f>IFERROR(VLOOKUP($A4,'Player Worksheet_Rnd15'!$A$2:$B$85,2,FALSE),"")</f>
        <v>0</v>
      </c>
      <c r="Q4" s="44">
        <f>IFERROR(VLOOKUP($A4,'Player Worksheet_Rnd16'!$A$2:$B$85,2,FALSE),"")</f>
        <v>0</v>
      </c>
      <c r="R4" s="44">
        <f>IFERROR(VLOOKUP($A4,'Player Worksheet_Rnd17'!$A$2:$B$85,2,FALSE),"")</f>
        <v>0</v>
      </c>
      <c r="S4" s="44">
        <f>IFERROR(VLOOKUP($A4,'Player Worksheet_Rnd18'!$A$2:$B$85,2,FALSE),"")</f>
        <v>0</v>
      </c>
      <c r="T4" s="44">
        <f>IFERROR(VLOOKUP($A4,'Player Worksheet_Rnd19'!$A$2:$B$85,2,FALSE),"")</f>
        <v>0</v>
      </c>
      <c r="U4" s="44">
        <f>IFERROR(VLOOKUP($A4,'Player Worksheet_Rnd20'!$A$2:$B$85,2,FALSE),"")</f>
        <v>0</v>
      </c>
      <c r="V4" s="44">
        <f>IFERROR(VLOOKUP($A4,'Player Worksheet_Rnd21'!$A$2:$B$85,2,FALSE),"")</f>
        <v>0</v>
      </c>
      <c r="W4" s="44">
        <f>IFERROR(VLOOKUP($A4,'Player Worksheet_Rnd22'!$A$2:$B$85,2,FALSE),"")</f>
        <v>0</v>
      </c>
      <c r="X4" s="44">
        <f>IFERROR(VLOOKUP($A4,'Player Worksheet_Rnd23'!$A$2:$B$85,2,FALSE),"")</f>
        <v>0</v>
      </c>
      <c r="AK4" s="44">
        <f t="shared" ref="AK4:AK32" si="1">SUM(B4:AI4)</f>
        <v>18</v>
      </c>
    </row>
    <row r="5" spans="1:37" x14ac:dyDescent="0.25">
      <c r="A5" s="25" t="s">
        <v>145</v>
      </c>
      <c r="B5" s="2">
        <f>IFERROR(VLOOKUP($A5,'Player Worksheet_Rnd1'!$A$2:$B$85,2,FALSE),"")</f>
        <v>6</v>
      </c>
      <c r="C5" s="2">
        <f>IFERROR(VLOOKUP($A5,'Player Worksheet_Rnd2'!$A$2:$B$85,2,FALSE),"")</f>
        <v>6</v>
      </c>
      <c r="D5" s="2">
        <f>IFERROR(VLOOKUP($A5,'Player Worksheet_Rnd3'!$A$2:$B$85,2,FALSE),"")</f>
        <v>0</v>
      </c>
      <c r="E5" s="2">
        <f>IFERROR(VLOOKUP($A5,'Player Worksheet_Rnd4'!$A$2:$B$85,2,FALSE),"")</f>
        <v>1</v>
      </c>
      <c r="F5" s="2">
        <f>IFERROR(VLOOKUP($A5,'Player Worksheet_Rnd5'!$A$2:$B$85,2,FALSE),"")</f>
        <v>0</v>
      </c>
      <c r="G5" s="2">
        <f>IFERROR(VLOOKUP($A5,'Player Worksheet_Rnd6'!$A$2:$B$85,2,FALSE),"")</f>
        <v>0</v>
      </c>
      <c r="H5" s="2">
        <f>IFERROR(VLOOKUP($A5,'Player Worksheet_Rnd7'!$A$2:$B$85,2,FALSE),"")</f>
        <v>0</v>
      </c>
      <c r="I5" s="2">
        <f>IFERROR(VLOOKUP($A5,'Player Worksheet_Rnd8'!$A$2:$B$85,2,FALSE),"")</f>
        <v>2</v>
      </c>
      <c r="J5" s="2">
        <f>IFERROR(VLOOKUP($A5,'Player Worksheet_Rnd9'!$A$2:$B$85,2,FALSE),"")</f>
        <v>0</v>
      </c>
      <c r="K5" s="2">
        <f>IFERROR(VLOOKUP($A5,'Player Worksheet_Rnd10'!$A$2:$B$85,2,FALSE),"")</f>
        <v>6</v>
      </c>
      <c r="L5" s="2">
        <f>IFERROR(VLOOKUP($A5,'Player Worksheet_Rnd11'!$A$2:$B$85,2,FALSE),"")</f>
        <v>0</v>
      </c>
      <c r="M5" s="2">
        <f>IFERROR(VLOOKUP($A5,'Player Worksheet_Rnd12'!$A$2:$B$85,2,FALSE),"")</f>
        <v>0</v>
      </c>
      <c r="N5" s="2">
        <f>IFERROR(VLOOKUP($A5,'Player Worksheet_Rnd13'!$A$2:$B$85,2,FALSE),"")</f>
        <v>1</v>
      </c>
      <c r="O5" s="2">
        <f>IFERROR(VLOOKUP($A5,'Player Worksheet_Rnd14'!$A$2:$B$85,2,FALSE),"")</f>
        <v>0</v>
      </c>
      <c r="P5" s="2">
        <f>IFERROR(VLOOKUP($A5,'Player Worksheet_Rnd15'!$A$2:$B$85,2,FALSE),"")</f>
        <v>0</v>
      </c>
      <c r="Q5" s="2">
        <f>IFERROR(VLOOKUP($A5,'Player Worksheet_Rnd16'!$A$2:$B$85,2,FALSE),"")</f>
        <v>1</v>
      </c>
      <c r="R5" s="2">
        <f>IFERROR(VLOOKUP($A5,'Player Worksheet_Rnd17'!$A$2:$B$85,2,FALSE),"")</f>
        <v>12</v>
      </c>
      <c r="S5" s="2">
        <f>IFERROR(VLOOKUP($A5,'Player Worksheet_Rnd18'!$A$2:$B$85,2,FALSE),"")</f>
        <v>0</v>
      </c>
      <c r="T5" s="2">
        <f>IFERROR(VLOOKUP($A5,'Player Worksheet_Rnd19'!$A$2:$B$85,2,FALSE),"")</f>
        <v>3</v>
      </c>
      <c r="U5" s="2">
        <f>IFERROR(VLOOKUP($A5,'Player Worksheet_Rnd20'!$A$2:$B$85,2,FALSE),"")</f>
        <v>1</v>
      </c>
      <c r="V5" s="2">
        <f>IFERROR(VLOOKUP($A5,'Player Worksheet_Rnd21'!$A$2:$B$85,2,FALSE),"")</f>
        <v>2</v>
      </c>
      <c r="W5" s="2">
        <f>IFERROR(VLOOKUP($A5,'Player Worksheet_Rnd22'!$A$2:$B$85,2,FALSE),"")</f>
        <v>3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3</v>
      </c>
      <c r="AA5" s="2">
        <f>IFERROR(VLOOKUP($A5,'Player Worksheet_Rnd26'!$A$2:$B$85,2,FALSE),"")</f>
        <v>0</v>
      </c>
      <c r="AB5" s="2">
        <f>IFERROR(VLOOKUP($A5,'Player Worksheet_Rnd27'!$A$2:$B$85,2,FALSE),"")</f>
        <v>1</v>
      </c>
      <c r="AC5" s="2">
        <f>IFERROR(VLOOKUP($A5,'Player Worksheet_Rnd28'!$A$2:$B$85,2,FALSE),"")</f>
        <v>0</v>
      </c>
      <c r="AD5" s="2">
        <f>IFERROR(VLOOKUP($A5,'Player Worksheet_Rnd29'!$A$2:$B$85,2,FALSE),"")</f>
        <v>1</v>
      </c>
      <c r="AE5" s="2">
        <f>IFERROR(VLOOKUP($A5,'Player Worksheet_Rnd30'!$A$2:$B$85,2,FALSE),"")</f>
        <v>3</v>
      </c>
      <c r="AF5" s="2">
        <f>IFERROR(VLOOKUP($A5,'Player Worksheet_Rnd31'!$A$2:$B$85,2,FALSE),"")</f>
        <v>0</v>
      </c>
      <c r="AK5" s="2">
        <f t="shared" si="1"/>
        <v>52</v>
      </c>
    </row>
    <row r="6" spans="1:37" x14ac:dyDescent="0.25">
      <c r="A6" s="25" t="s">
        <v>150</v>
      </c>
      <c r="B6" s="2">
        <f>IFERROR(VLOOKUP($A6,'Player Worksheet_Rnd1'!$A$2:$B$85,2,FALSE),"")</f>
        <v>1</v>
      </c>
      <c r="C6" s="2">
        <f>IFERROR(VLOOKUP($A6,'Player Worksheet_Rnd2'!$A$2:$B$85,2,FALSE),"")</f>
        <v>0</v>
      </c>
      <c r="D6" s="2">
        <f>IFERROR(VLOOKUP($A6,'Player Worksheet_Rnd3'!$A$2:$B$85,2,FALSE),"")</f>
        <v>1</v>
      </c>
      <c r="E6" s="2">
        <f>IFERROR(VLOOKUP($A6,'Player Worksheet_Rnd4'!$A$2:$B$85,2,FALSE),"")</f>
        <v>3</v>
      </c>
      <c r="F6" s="2">
        <f>IFERROR(VLOOKUP($A6,'Player Worksheet_Rnd5'!$A$2:$B$85,2,FALSE),"")</f>
        <v>0</v>
      </c>
      <c r="G6" s="2">
        <f>IFERROR(VLOOKUP($A6,'Player Worksheet_Rnd6'!$A$2:$B$85,2,FALSE),"")</f>
        <v>3</v>
      </c>
      <c r="H6" s="2">
        <f>IFERROR(VLOOKUP($A6,'Player Worksheet_Rnd7'!$A$2:$B$85,2,FALSE),"")</f>
        <v>3</v>
      </c>
      <c r="I6" s="2">
        <f>IFERROR(VLOOKUP($A6,'Player Worksheet_Rnd8'!$A$2:$B$85,2,FALSE),"")</f>
        <v>0</v>
      </c>
      <c r="J6" s="2">
        <f>IFERROR(VLOOKUP($A6,'Player Worksheet_Rnd9'!$A$2:$B$85,2,FALSE),"")</f>
        <v>0</v>
      </c>
      <c r="K6" s="2">
        <f>IFERROR(VLOOKUP($A6,'Player Worksheet_Rnd10'!$A$2:$B$85,2,FALSE),"")</f>
        <v>0</v>
      </c>
      <c r="L6" s="2">
        <f>IFERROR(VLOOKUP($A6,'Player Worksheet_Rnd11'!$A$2:$B$85,2,FALSE),"")</f>
        <v>0</v>
      </c>
      <c r="M6" s="2">
        <f>IFERROR(VLOOKUP($A6,'Player Worksheet_Rnd12'!$A$2:$B$85,2,FALSE),"")</f>
        <v>2</v>
      </c>
      <c r="N6" s="2">
        <f>IFERROR(VLOOKUP($A6,'Player Worksheet_Rnd13'!$A$2:$B$85,2,FALSE),"")</f>
        <v>1</v>
      </c>
      <c r="O6" s="2">
        <f>IFERROR(VLOOKUP($A6,'Player Worksheet_Rnd14'!$A$2:$B$85,2,FALSE),"")</f>
        <v>1</v>
      </c>
      <c r="P6" s="2">
        <f>IFERROR(VLOOKUP($A6,'Player Worksheet_Rnd15'!$A$2:$B$85,2,FALSE),"")</f>
        <v>0</v>
      </c>
      <c r="Q6" s="2">
        <f>IFERROR(VLOOKUP($A6,'Player Worksheet_Rnd16'!$A$2:$B$85,2,FALSE),"")</f>
        <v>1</v>
      </c>
      <c r="R6" s="2">
        <f>IFERROR(VLOOKUP($A6,'Player Worksheet_Rnd17'!$A$2:$B$85,2,FALSE),"")</f>
        <v>2</v>
      </c>
      <c r="S6" s="2">
        <f>IFERROR(VLOOKUP($A6,'Player Worksheet_Rnd18'!$A$2:$B$85,2,FALSE),"")</f>
        <v>3</v>
      </c>
      <c r="T6" s="2">
        <f>IFERROR(VLOOKUP($A6,'Player Worksheet_Rnd19'!$A$2:$B$85,2,FALSE),"")</f>
        <v>3</v>
      </c>
      <c r="U6" s="2">
        <f>IFERROR(VLOOKUP($A6,'Player Worksheet_Rnd20'!$A$2:$B$85,2,FALSE),"")</f>
        <v>0</v>
      </c>
      <c r="V6" s="2">
        <f>IFERROR(VLOOKUP($A6,'Player Worksheet_Rnd21'!$A$2:$B$85,2,FALSE),"")</f>
        <v>6</v>
      </c>
      <c r="W6" s="2">
        <f>IFERROR(VLOOKUP($A6,'Player Worksheet_Rnd22'!$A$2:$B$85,2,FALSE),"")</f>
        <v>1</v>
      </c>
      <c r="X6" s="2">
        <f>IFERROR(VLOOKUP($A6,'Player Worksheet_Rnd23'!$A$2:$B$85,2,FALSE),"")</f>
        <v>15</v>
      </c>
      <c r="Y6" s="2">
        <f>IFERROR(VLOOKUP($A6,'Player Worksheet_Rnd24'!$A$2:$B$85,2,FALSE),"")</f>
        <v>0</v>
      </c>
      <c r="Z6" s="2">
        <f>IFERROR(VLOOKUP($A6,'Player Worksheet_Rnd25'!$A$2:$B$85,2,FALSE),"")</f>
        <v>0</v>
      </c>
      <c r="AA6" s="2">
        <f>IFERROR(VLOOKUP($A6,'Player Worksheet_Rnd26'!$A$2:$B$85,2,FALSE),"")</f>
        <v>0</v>
      </c>
      <c r="AB6" s="2">
        <f>IFERROR(VLOOKUP($A6,'Player Worksheet_Rnd27'!$A$2:$B$85,2,FALSE),"")</f>
        <v>0</v>
      </c>
      <c r="AC6" s="2">
        <f>IFERROR(VLOOKUP($A6,'Player Worksheet_Rnd28'!$A$2:$B$85,2,FALSE),"")</f>
        <v>0</v>
      </c>
      <c r="AD6" s="2">
        <f>IFERROR(VLOOKUP($A6,'Player Worksheet_Rnd29'!$A$2:$B$85,2,FALSE),"")</f>
        <v>1</v>
      </c>
      <c r="AE6" s="2">
        <f>IFERROR(VLOOKUP($A6,'Player Worksheet_Rnd30'!$A$2:$B$85,2,FALSE),"")</f>
        <v>0</v>
      </c>
      <c r="AF6" s="2">
        <f>IFERROR(VLOOKUP($A6,'Player Worksheet_Rnd31'!$A$2:$B$85,2,FALSE),"")</f>
        <v>0</v>
      </c>
      <c r="AK6" s="2">
        <f t="shared" si="1"/>
        <v>47</v>
      </c>
    </row>
    <row r="7" spans="1:37" s="44" customFormat="1" x14ac:dyDescent="0.25">
      <c r="A7" s="45" t="s">
        <v>223</v>
      </c>
      <c r="B7" s="44">
        <f>IFERROR(VLOOKUP($A7,'Player Worksheet_Rnd1'!$A$2:$B$85,2,FALSE),"")</f>
        <v>3</v>
      </c>
      <c r="C7" s="44">
        <f>IFERROR(VLOOKUP($A7,'Player Worksheet_Rnd2'!$A$2:$B$85,2,FALSE),"")</f>
        <v>0</v>
      </c>
      <c r="D7" s="44">
        <f>IFERROR(VLOOKUP($A7,'Player Worksheet_Rnd3'!$A$2:$B$85,2,FALSE),"")</f>
        <v>0</v>
      </c>
      <c r="E7" s="44">
        <f>IFERROR(VLOOKUP($A7,'Player Worksheet_Rnd4'!$A$2:$B$85,2,FALSE),"")</f>
        <v>0</v>
      </c>
      <c r="F7" s="44">
        <f>IFERROR(VLOOKUP($A7,'Player Worksheet_Rnd5'!$A$2:$B$85,2,FALSE),"")</f>
        <v>0</v>
      </c>
      <c r="G7" s="44">
        <f>IFERROR(VLOOKUP($A7,'Player Worksheet_Rnd6'!$A$2:$B$85,2,FALSE),"")</f>
        <v>3</v>
      </c>
      <c r="H7" s="44">
        <f>IFERROR(VLOOKUP($A7,'Player Worksheet_Rnd7'!$A$2:$B$85,2,FALSE),"")</f>
        <v>0</v>
      </c>
      <c r="I7" s="44">
        <f>IFERROR(VLOOKUP($A7,'Player Worksheet_Rnd8'!$A$2:$B$85,2,FALSE),"")</f>
        <v>0</v>
      </c>
      <c r="J7" s="44">
        <f>IFERROR(VLOOKUP($A7,'Player Worksheet_Rnd9'!$A$2:$B$85,2,FALSE),"")</f>
        <v>1</v>
      </c>
      <c r="K7" s="44">
        <f>IFERROR(VLOOKUP($A7,'Player Worksheet_Rnd10'!$A$2:$B$85,2,FALSE),"")</f>
        <v>0</v>
      </c>
      <c r="L7" s="44">
        <f>IFERROR(VLOOKUP($A7,'Player Worksheet_Rnd11'!$A$2:$B$85,2,FALSE),"")</f>
        <v>0</v>
      </c>
      <c r="M7" s="44">
        <f>IFERROR(VLOOKUP($A7,'Player Worksheet_Rnd12'!$A$2:$B$85,2,FALSE),"")</f>
        <v>0</v>
      </c>
      <c r="N7" s="44">
        <f>IFERROR(VLOOKUP($A7,'Player Worksheet_Rnd13'!$A$2:$B$85,2,FALSE),"")</f>
        <v>0</v>
      </c>
      <c r="O7" s="44">
        <f>IFERROR(VLOOKUP($A7,'Player Worksheet_Rnd14'!$A$2:$B$85,2,FALSE),"")</f>
        <v>0</v>
      </c>
      <c r="P7" s="44">
        <f>IFERROR(VLOOKUP($A7,'Player Worksheet_Rnd15'!$A$2:$B$85,2,FALSE),"")</f>
        <v>0</v>
      </c>
      <c r="Q7" s="44">
        <f>IFERROR(VLOOKUP($A7,'Player Worksheet_Rnd16'!$A$2:$B$85,2,FALSE),"")</f>
        <v>0</v>
      </c>
      <c r="S7" s="44">
        <f>IFERROR(VLOOKUP($A7,'Player Worksheet_Rnd18'!$A$2:$B$85,2,FALSE),"")</f>
        <v>0</v>
      </c>
      <c r="T7" s="44">
        <f>IFERROR(VLOOKUP($A7,'Player Worksheet_Rnd19'!$A$2:$B$85,2,FALSE),"")</f>
        <v>0</v>
      </c>
      <c r="U7" s="44">
        <f>IFERROR(VLOOKUP($A7,'Player Worksheet_Rnd20'!$A$2:$B$85,2,FALSE),"")</f>
        <v>0</v>
      </c>
      <c r="W7" s="44">
        <f>IFERROR(VLOOKUP($A7,'Player Worksheet_Rnd22'!$A$2:$B$85,2,FALSE),"")</f>
        <v>0</v>
      </c>
      <c r="X7" s="44">
        <f>IFERROR(VLOOKUP($A7,'Player Worksheet_Rnd23'!$A$2:$B$85,2,FALSE),"")</f>
        <v>1</v>
      </c>
      <c r="Y7" s="44">
        <f>IFERROR(VLOOKUP($A7,'Player Worksheet_Rnd24'!$A$2:$B$85,2,FALSE),"")</f>
        <v>0</v>
      </c>
      <c r="Z7" s="44">
        <f>IFERROR(VLOOKUP($A7,'Player Worksheet_Rnd25'!$A$2:$B$85,2,FALSE),"")</f>
        <v>1</v>
      </c>
      <c r="AA7" s="44">
        <f>IFERROR(VLOOKUP($A7,'Player Worksheet_Rnd26'!$A$2:$B$85,2,FALSE),"")</f>
        <v>0</v>
      </c>
      <c r="AB7" s="44">
        <f>IFERROR(VLOOKUP($A7,'Player Worksheet_Rnd27'!$A$2:$B$85,2,FALSE),"")</f>
        <v>1</v>
      </c>
      <c r="AC7" s="44">
        <f>IFERROR(VLOOKUP($A7,'Player Worksheet_Rnd28'!$A$2:$B$85,2,FALSE),"")</f>
        <v>1</v>
      </c>
      <c r="AK7" s="44">
        <f t="shared" si="1"/>
        <v>11</v>
      </c>
    </row>
    <row r="8" spans="1:37" x14ac:dyDescent="0.25">
      <c r="A8" s="25" t="s">
        <v>138</v>
      </c>
      <c r="B8" s="2">
        <f>IFERROR(VLOOKUP($A8,'Player Worksheet_Rnd1'!$A$2:$B$85,2,FALSE),"")</f>
        <v>0</v>
      </c>
      <c r="C8" s="2">
        <f>IFERROR(VLOOKUP($A8,'Player Worksheet_Rnd2'!$A$2:$B$85,2,FALSE),"")</f>
        <v>1</v>
      </c>
      <c r="D8" s="2">
        <f>IFERROR(VLOOKUP($A8,'Player Worksheet_Rnd3'!$A$2:$B$85,2,FALSE),"")</f>
        <v>3</v>
      </c>
      <c r="E8" s="2">
        <f>IFERROR(VLOOKUP($A8,'Player Worksheet_Rnd4'!$A$2:$B$85,2,FALSE),"")</f>
        <v>3</v>
      </c>
      <c r="F8" s="2">
        <f>IFERROR(VLOOKUP($A8,'Player Worksheet_Rnd5'!$A$2:$B$85,2,FALSE),"")</f>
        <v>1</v>
      </c>
      <c r="G8" s="2">
        <f>IFERROR(VLOOKUP($A8,'Player Worksheet_Rnd6'!$A$2:$B$85,2,FALSE),"")</f>
        <v>0</v>
      </c>
      <c r="H8" s="2">
        <f>IFERROR(VLOOKUP($A8,'Player Worksheet_Rnd7'!$A$2:$B$85,2,FALSE),"")</f>
        <v>0</v>
      </c>
      <c r="I8" s="2">
        <f>IFERROR(VLOOKUP($A8,'Player Worksheet_Rnd8'!$A$2:$B$85,2,FALSE),"")</f>
        <v>0</v>
      </c>
      <c r="J8" s="2">
        <f>IFERROR(VLOOKUP($A8,'Player Worksheet_Rnd9'!$A$2:$B$85,2,FALSE),"")</f>
        <v>3</v>
      </c>
      <c r="K8" s="2">
        <f>IFERROR(VLOOKUP($A8,'Player Worksheet_Rnd10'!$A$2:$B$85,2,FALSE),"")</f>
        <v>3</v>
      </c>
      <c r="L8" s="2">
        <f>IFERROR(VLOOKUP($A8,'Player Worksheet_Rnd11'!$A$2:$B$85,2,FALSE),"")</f>
        <v>0</v>
      </c>
      <c r="M8" s="2">
        <f>IFERROR(VLOOKUP($A8,'Player Worksheet_Rnd12'!$A$2:$B$85,2,FALSE),"")</f>
        <v>0</v>
      </c>
      <c r="N8" s="2">
        <f>IFERROR(VLOOKUP($A8,'Player Worksheet_Rnd13'!$A$2:$B$85,2,FALSE),"")</f>
        <v>0</v>
      </c>
      <c r="O8" s="2">
        <f>IFERROR(VLOOKUP($A8,'Player Worksheet_Rnd14'!$A$2:$B$85,2,FALSE),"")</f>
        <v>0</v>
      </c>
      <c r="P8" s="2">
        <f>IFERROR(VLOOKUP($A8,'Player Worksheet_Rnd15'!$A$2:$B$85,2,FALSE),"")</f>
        <v>1</v>
      </c>
      <c r="Q8" s="2">
        <f>IFERROR(VLOOKUP($A8,'Player Worksheet_Rnd16'!$A$2:$B$85,2,FALSE),"")</f>
        <v>0</v>
      </c>
      <c r="R8" s="2">
        <f>IFERROR(VLOOKUP($A8,'Player Worksheet_Rnd17'!$A$2:$B$85,2,FALSE),"")</f>
        <v>2</v>
      </c>
      <c r="S8" s="2">
        <f>IFERROR(VLOOKUP($A8,'Player Worksheet_Rnd18'!$A$2:$B$85,2,FALSE),"")</f>
        <v>0</v>
      </c>
      <c r="T8" s="2">
        <f>IFERROR(VLOOKUP($A8,'Player Worksheet_Rnd19'!$A$2:$B$85,2,FALSE),"")</f>
        <v>0</v>
      </c>
      <c r="U8" s="2">
        <f>IFERROR(VLOOKUP($A8,'Player Worksheet_Rnd20'!$A$2:$B$85,2,FALSE),"")</f>
        <v>10</v>
      </c>
      <c r="V8" s="2">
        <f>IFERROR(VLOOKUP($A8,'Player Worksheet_Rnd21'!$A$2:$B$85,2,FALSE),"")</f>
        <v>0</v>
      </c>
      <c r="W8" s="2">
        <f>IFERROR(VLOOKUP($A8,'Player Worksheet_Rnd22'!$A$2:$B$85,2,FALSE),"")</f>
        <v>3</v>
      </c>
      <c r="X8" s="2">
        <f>IFERROR(VLOOKUP($A8,'Player Worksheet_Rnd23'!$A$2:$B$85,2,FALSE),"")</f>
        <v>0</v>
      </c>
      <c r="Y8" s="2">
        <f>IFERROR(VLOOKUP($A8,'Player Worksheet_Rnd24'!$A$2:$B$85,2,FALSE),"")</f>
        <v>3</v>
      </c>
      <c r="Z8" s="2">
        <f>IFERROR(VLOOKUP($A8,'Player Worksheet_Rnd25'!$A$2:$B$85,2,FALSE),"")</f>
        <v>1</v>
      </c>
      <c r="AA8" s="2">
        <f>IFERROR(VLOOKUP($A8,'Player Worksheet_Rnd26'!$A$2:$B$85,2,FALSE),"")</f>
        <v>0</v>
      </c>
      <c r="AB8" s="2">
        <f>IFERROR(VLOOKUP($A8,'Player Worksheet_Rnd27'!$A$2:$B$85,2,FALSE),"")</f>
        <v>0</v>
      </c>
      <c r="AC8" s="2">
        <f>IFERROR(VLOOKUP($A8,'Player Worksheet_Rnd28'!$A$2:$B$85,2,FALSE),"")</f>
        <v>0</v>
      </c>
      <c r="AD8" s="2">
        <f>IFERROR(VLOOKUP($A8,'Player Worksheet_Rnd29'!$A$2:$B$85,2,FALSE),"")</f>
        <v>1</v>
      </c>
      <c r="AE8" s="2">
        <f>IFERROR(VLOOKUP($A8,'Player Worksheet_Rnd30'!$A$2:$B$85,2,FALSE),"")</f>
        <v>0</v>
      </c>
      <c r="AF8" s="2">
        <f>IFERROR(VLOOKUP($A8,'Player Worksheet_Rnd31'!$A$2:$B$85,2,FALSE),"")</f>
        <v>0</v>
      </c>
      <c r="AK8" s="2">
        <f t="shared" si="1"/>
        <v>35</v>
      </c>
    </row>
    <row r="9" spans="1:37" s="44" customFormat="1" x14ac:dyDescent="0.25">
      <c r="A9" s="45" t="s">
        <v>153</v>
      </c>
      <c r="B9" s="44">
        <f>IFERROR(VLOOKUP($A9,'Player Worksheet_Rnd1'!$A$2:$B$85,2,FALSE),"")</f>
        <v>0</v>
      </c>
      <c r="C9" s="44">
        <f>IFERROR(VLOOKUP($A9,'Player Worksheet_Rnd2'!$A$2:$B$85,2,FALSE),"")</f>
        <v>0</v>
      </c>
      <c r="D9" s="44">
        <f>IFERROR(VLOOKUP($A9,'Player Worksheet_Rnd3'!$A$2:$B$85,2,FALSE),"")</f>
        <v>0</v>
      </c>
      <c r="E9" s="44">
        <f>IFERROR(VLOOKUP($A9,'Player Worksheet_Rnd4'!$A$2:$B$85,2,FALSE),"")</f>
        <v>0</v>
      </c>
      <c r="F9" s="44">
        <f>IFERROR(VLOOKUP($A9,'Player Worksheet_Rnd5'!$A$2:$B$85,2,FALSE),"")</f>
        <v>0</v>
      </c>
      <c r="G9" s="44">
        <f>IFERROR(VLOOKUP($A9,'Player Worksheet_Rnd6'!$A$2:$B$85,2,FALSE),"")</f>
        <v>1</v>
      </c>
      <c r="H9" s="44">
        <f>IFERROR(VLOOKUP($A9,'Player Worksheet_Rnd7'!$A$2:$B$85,2,FALSE),"")</f>
        <v>0</v>
      </c>
      <c r="I9" s="44">
        <f>IFERROR(VLOOKUP($A9,'Player Worksheet_Rnd8'!$A$2:$B$85,2,FALSE),"")</f>
        <v>0</v>
      </c>
      <c r="J9" s="44">
        <f>IFERROR(VLOOKUP($A9,'Player Worksheet_Rnd9'!$A$2:$B$85,2,FALSE),"")</f>
        <v>1</v>
      </c>
      <c r="K9" s="44">
        <f>IFERROR(VLOOKUP($A9,'Player Worksheet_Rnd10'!$A$2:$B$85,2,FALSE),"")</f>
        <v>0</v>
      </c>
      <c r="L9" s="44">
        <f>IFERROR(VLOOKUP($A9,'Player Worksheet_Rnd11'!$A$2:$B$85,2,FALSE),"")</f>
        <v>6</v>
      </c>
      <c r="N9" s="44">
        <f>IFERROR(VLOOKUP($A9,'Player Worksheet_Rnd13'!$A$2:$B$85,2,FALSE),"")</f>
        <v>0</v>
      </c>
      <c r="O9" s="44">
        <f>IFERROR(VLOOKUP($A9,'Player Worksheet_Rnd14'!$A$2:$B$85,2,FALSE),"")</f>
        <v>0</v>
      </c>
      <c r="P9" s="44">
        <f>IFERROR(VLOOKUP($A9,'Player Worksheet_Rnd15'!$A$2:$B$85,2,FALSE),"")</f>
        <v>0</v>
      </c>
      <c r="Q9" s="44">
        <f>IFERROR(VLOOKUP($A9,'Player Worksheet_Rnd16'!$A$2:$B$85,2,FALSE),"")</f>
        <v>0</v>
      </c>
      <c r="R9" s="44">
        <f>IFERROR(VLOOKUP($A9,'Player Worksheet_Rnd17'!$A$2:$B$85,2,FALSE),"")</f>
        <v>0</v>
      </c>
      <c r="S9" s="44">
        <f>IFERROR(VLOOKUP($A9,'Player Worksheet_Rnd18'!$A$2:$B$85,2,FALSE),"")</f>
        <v>0</v>
      </c>
      <c r="T9" s="44">
        <f>IFERROR(VLOOKUP($A9,'Player Worksheet_Rnd19'!$A$2:$B$85,2,FALSE),"")</f>
        <v>0</v>
      </c>
      <c r="U9" s="44">
        <f>IFERROR(VLOOKUP($A9,'Player Worksheet_Rnd20'!$A$2:$B$85,2,FALSE),"")</f>
        <v>1</v>
      </c>
      <c r="V9" s="44">
        <f>IFERROR(VLOOKUP($A9,'Player Worksheet_Rnd21'!$A$2:$B$85,2,FALSE),"")</f>
        <v>0</v>
      </c>
      <c r="W9" s="44">
        <f>IFERROR(VLOOKUP($A9,'Player Worksheet_Rnd22'!$A$2:$B$85,2,FALSE),"")</f>
        <v>0</v>
      </c>
      <c r="X9" s="44">
        <f>IFERROR(VLOOKUP($A9,'Player Worksheet_Rnd23'!$A$2:$B$85,2,FALSE),"")</f>
        <v>0</v>
      </c>
      <c r="Y9" s="44">
        <f>IFERROR(VLOOKUP($A9,'Player Worksheet_Rnd24'!$A$2:$B$85,2,FALSE),"")</f>
        <v>3</v>
      </c>
      <c r="Z9" s="44">
        <f>IFERROR(VLOOKUP($A9,'Player Worksheet_Rnd25'!$A$2:$B$85,2,FALSE),"")</f>
        <v>0</v>
      </c>
      <c r="AA9" s="44">
        <f>IFERROR(VLOOKUP($A9,'Player Worksheet_Rnd26'!$A$2:$B$85,2,FALSE),"")</f>
        <v>0</v>
      </c>
      <c r="AB9" s="44">
        <f>IFERROR(VLOOKUP($A9,'Player Worksheet_Rnd27'!$A$2:$B$85,2,FALSE),"")</f>
        <v>1</v>
      </c>
      <c r="AC9" s="44">
        <f>IFERROR(VLOOKUP($A9,'Player Worksheet_Rnd28'!$A$2:$B$85,2,FALSE),"")</f>
        <v>6</v>
      </c>
      <c r="AK9" s="44">
        <f t="shared" si="1"/>
        <v>19</v>
      </c>
    </row>
    <row r="10" spans="1:37" s="44" customFormat="1" ht="14.25" customHeight="1" x14ac:dyDescent="0.25">
      <c r="A10" s="46" t="s">
        <v>243</v>
      </c>
      <c r="M10" s="44">
        <f>IFERROR(VLOOKUP($A10,'Player Worksheet_Rnd12'!$A$2:$B$85,2,FALSE),"")</f>
        <v>12</v>
      </c>
      <c r="R10" s="44">
        <f>IFERROR(VLOOKUP($A10,'Player Worksheet_Rnd17'!$A$2:$B$85,2,FALSE),"")</f>
        <v>30</v>
      </c>
      <c r="V10" s="44">
        <f>IFERROR(VLOOKUP($A10,'Player Worksheet_Rnd21'!$A$2:$B$85,2,FALSE),"")</f>
        <v>0</v>
      </c>
      <c r="AA10" s="44">
        <f>IFERROR(VLOOKUP($A10,'Player Worksheet_Rnd26'!$A$2:$B$85,2,FALSE),"")</f>
        <v>12</v>
      </c>
      <c r="AK10" s="44">
        <f t="shared" si="1"/>
        <v>54</v>
      </c>
    </row>
    <row r="11" spans="1:37" x14ac:dyDescent="0.25">
      <c r="A11" s="3" t="s">
        <v>121</v>
      </c>
      <c r="V11" s="2" t="str">
        <f>IFERROR(VLOOKUP($A11,'Player Worksheet_Rnd21'!$A$2:$B$85,2,FALSE),"")</f>
        <v/>
      </c>
      <c r="Y11" s="2">
        <f>IFERROR(VLOOKUP($A11,'Player Worksheet_Rnd24'!$A$2:$B$85,2,FALSE),"")</f>
        <v>1</v>
      </c>
      <c r="Z11" s="2">
        <f>IFERROR(VLOOKUP($A11,'Player Worksheet_Rnd25'!$A$2:$B$85,2,FALSE),"")</f>
        <v>0</v>
      </c>
      <c r="AB11" s="2">
        <f>IFERROR(VLOOKUP($A11,'Player Worksheet_Rnd27'!$A$2:$B$85,2,FALSE),"")</f>
        <v>3</v>
      </c>
      <c r="AC11" s="2">
        <f>IFERROR(VLOOKUP($A11,'Player Worksheet_Rnd28'!$A$2:$B$85,2,FALSE),"")</f>
        <v>0</v>
      </c>
      <c r="AD11" s="2">
        <f>IFERROR(VLOOKUP($A11,'Player Worksheet_Rnd29'!$A$2:$B$85,2,FALSE),"")</f>
        <v>0</v>
      </c>
      <c r="AE11" s="2">
        <f>IFERROR(VLOOKUP($A11,'Player Worksheet_Rnd30'!$A$2:$B$85,2,FALSE),"")</f>
        <v>0</v>
      </c>
      <c r="AF11" s="2">
        <f>IFERROR(VLOOKUP($A11,'Player Worksheet_Rnd31'!$A$2:$B$85,2,FALSE),"")</f>
        <v>0</v>
      </c>
      <c r="AK11" s="2">
        <f t="shared" si="1"/>
        <v>4</v>
      </c>
    </row>
    <row r="12" spans="1:37" x14ac:dyDescent="0.25">
      <c r="A12" s="3" t="s">
        <v>124</v>
      </c>
      <c r="AD12" s="2">
        <f>IFERROR(VLOOKUP($A12,'Player Worksheet_Rnd29'!$A$2:$B$85,2,FALSE),"")</f>
        <v>1</v>
      </c>
      <c r="AE12" s="2">
        <f>IFERROR(VLOOKUP($A12,'Player Worksheet_Rnd30'!$A$2:$B$85,2,FALSE),"")</f>
        <v>0</v>
      </c>
      <c r="AF12" s="2">
        <f>IFERROR(VLOOKUP($A12,'Player Worksheet_Rnd31'!$A$2:$B$85,2,FALSE),"")</f>
        <v>0</v>
      </c>
      <c r="AK12" s="2">
        <f t="shared" si="1"/>
        <v>1</v>
      </c>
    </row>
    <row r="13" spans="1:37" x14ac:dyDescent="0.25">
      <c r="A13" s="3" t="s">
        <v>358</v>
      </c>
      <c r="AD13" s="2">
        <f>IFERROR(VLOOKUP($A13,'Player Worksheet_Rnd29'!$A$2:$B$85,2,FALSE),"")</f>
        <v>1</v>
      </c>
      <c r="AE13" s="2">
        <f>IFERROR(VLOOKUP($A13,'Player Worksheet_Rnd30'!$A$2:$B$85,2,FALSE),"")</f>
        <v>0</v>
      </c>
      <c r="AF13" s="2">
        <f>IFERROR(VLOOKUP($A13,'Player Worksheet_Rnd31'!$A$2:$B$85,2,FALSE),"")</f>
        <v>0</v>
      </c>
      <c r="AK13" s="2">
        <f t="shared" si="1"/>
        <v>1</v>
      </c>
    </row>
    <row r="14" spans="1:37" x14ac:dyDescent="0.25">
      <c r="AK14" s="2">
        <f t="shared" si="1"/>
        <v>0</v>
      </c>
    </row>
    <row r="15" spans="1:37" x14ac:dyDescent="0.25">
      <c r="AK15" s="2">
        <f t="shared" si="1"/>
        <v>0</v>
      </c>
    </row>
    <row r="16" spans="1:37" x14ac:dyDescent="0.25">
      <c r="AK16" s="2">
        <f t="shared" si="1"/>
        <v>0</v>
      </c>
    </row>
    <row r="17" spans="1:37" x14ac:dyDescent="0.25"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11</v>
      </c>
      <c r="C33" s="2">
        <f t="shared" si="3"/>
        <v>17</v>
      </c>
      <c r="D33" s="2">
        <f t="shared" si="3"/>
        <v>6</v>
      </c>
      <c r="E33" s="2">
        <f t="shared" si="3"/>
        <v>13</v>
      </c>
      <c r="F33" s="2">
        <f t="shared" si="3"/>
        <v>1</v>
      </c>
      <c r="G33" s="2">
        <f t="shared" si="3"/>
        <v>10</v>
      </c>
      <c r="H33" s="2">
        <f t="shared" si="3"/>
        <v>4</v>
      </c>
      <c r="I33" s="2">
        <f t="shared" si="3"/>
        <v>6</v>
      </c>
      <c r="J33" s="2">
        <f t="shared" si="3"/>
        <v>12</v>
      </c>
      <c r="K33" s="2">
        <f t="shared" si="3"/>
        <v>10</v>
      </c>
      <c r="L33" s="2">
        <f t="shared" si="3"/>
        <v>6</v>
      </c>
      <c r="M33" s="2">
        <f t="shared" si="3"/>
        <v>18</v>
      </c>
      <c r="N33" s="2">
        <f t="shared" si="3"/>
        <v>7</v>
      </c>
      <c r="O33" s="2">
        <f t="shared" si="3"/>
        <v>4</v>
      </c>
      <c r="P33" s="2">
        <f t="shared" si="3"/>
        <v>7</v>
      </c>
      <c r="Q33" s="2">
        <f t="shared" si="3"/>
        <v>3</v>
      </c>
      <c r="R33" s="2">
        <f t="shared" si="3"/>
        <v>52</v>
      </c>
      <c r="S33" s="2">
        <f t="shared" si="3"/>
        <v>3</v>
      </c>
      <c r="T33" s="2">
        <f t="shared" si="3"/>
        <v>9</v>
      </c>
      <c r="U33" s="2">
        <f t="shared" si="3"/>
        <v>27</v>
      </c>
      <c r="V33" s="2">
        <f t="shared" si="3"/>
        <v>20</v>
      </c>
      <c r="W33" s="2">
        <f t="shared" si="3"/>
        <v>10</v>
      </c>
      <c r="X33" s="2">
        <f t="shared" si="3"/>
        <v>16</v>
      </c>
      <c r="Y33" s="2">
        <f t="shared" si="3"/>
        <v>7</v>
      </c>
      <c r="Z33" s="2">
        <f t="shared" si="3"/>
        <v>6</v>
      </c>
      <c r="AA33" s="2">
        <f t="shared" si="3"/>
        <v>14</v>
      </c>
      <c r="AB33" s="2">
        <f t="shared" si="3"/>
        <v>7</v>
      </c>
      <c r="AC33" s="2">
        <f t="shared" si="3"/>
        <v>7</v>
      </c>
      <c r="AD33" s="2">
        <f>SUM(AD2:AD32)</f>
        <v>6</v>
      </c>
      <c r="AE33" s="2">
        <f>SUM(AE2:AE32)</f>
        <v>9</v>
      </c>
      <c r="AF33" s="2">
        <f>SUM(AF2:AF32)</f>
        <v>6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334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84"/>
  <sheetViews>
    <sheetView workbookViewId="0">
      <selection activeCell="A10" sqref="A10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214</v>
      </c>
      <c r="B1" s="4" t="s">
        <v>213</v>
      </c>
    </row>
    <row r="2" spans="1:2" x14ac:dyDescent="0.25">
      <c r="A2" s="16" t="s">
        <v>93</v>
      </c>
      <c r="B2" s="4">
        <v>3</v>
      </c>
    </row>
    <row r="3" spans="1:2" x14ac:dyDescent="0.25">
      <c r="A3" s="16" t="s">
        <v>105</v>
      </c>
      <c r="B3" s="4">
        <v>6</v>
      </c>
    </row>
    <row r="4" spans="1:2" x14ac:dyDescent="0.25">
      <c r="A4" s="25" t="s">
        <v>162</v>
      </c>
      <c r="B4" s="4">
        <v>3</v>
      </c>
    </row>
    <row r="5" spans="1:2" x14ac:dyDescent="0.25">
      <c r="A5" s="16" t="s">
        <v>136</v>
      </c>
      <c r="B5" s="4">
        <v>3</v>
      </c>
    </row>
    <row r="6" spans="1:2" x14ac:dyDescent="0.25">
      <c r="A6" s="25" t="s">
        <v>158</v>
      </c>
      <c r="B6" s="4">
        <v>0</v>
      </c>
    </row>
    <row r="7" spans="1:2" x14ac:dyDescent="0.25">
      <c r="A7" s="16" t="s">
        <v>99</v>
      </c>
      <c r="B7" s="4">
        <v>6</v>
      </c>
    </row>
    <row r="8" spans="1:2" x14ac:dyDescent="0.25">
      <c r="A8" s="25" t="s">
        <v>97</v>
      </c>
      <c r="B8" s="4">
        <v>1</v>
      </c>
    </row>
    <row r="9" spans="1:2" x14ac:dyDescent="0.25">
      <c r="A9" s="16" t="s">
        <v>88</v>
      </c>
      <c r="B9" s="4">
        <v>1</v>
      </c>
    </row>
    <row r="10" spans="1:2" x14ac:dyDescent="0.25">
      <c r="A10" s="25" t="s">
        <v>223</v>
      </c>
      <c r="B10" s="4"/>
    </row>
    <row r="11" spans="1:2" x14ac:dyDescent="0.25">
      <c r="A11" s="25" t="s">
        <v>157</v>
      </c>
      <c r="B11" s="4">
        <v>3</v>
      </c>
    </row>
    <row r="12" spans="1:2" x14ac:dyDescent="0.25">
      <c r="A12" s="16" t="s">
        <v>109</v>
      </c>
      <c r="B12" s="4">
        <v>10</v>
      </c>
    </row>
    <row r="13" spans="1:2" x14ac:dyDescent="0.25">
      <c r="A13" s="16" t="s">
        <v>147</v>
      </c>
      <c r="B13" s="4"/>
    </row>
    <row r="14" spans="1:2" x14ac:dyDescent="0.25">
      <c r="A14" s="16" t="s">
        <v>104</v>
      </c>
      <c r="B14" s="4">
        <v>0</v>
      </c>
    </row>
    <row r="15" spans="1:2" x14ac:dyDescent="0.25">
      <c r="A15" s="16" t="s">
        <v>101</v>
      </c>
      <c r="B15" s="4">
        <v>6</v>
      </c>
    </row>
    <row r="16" spans="1:2" x14ac:dyDescent="0.25">
      <c r="A16" s="16" t="s">
        <v>139</v>
      </c>
      <c r="B16" s="4">
        <v>0</v>
      </c>
    </row>
    <row r="17" spans="1:2" x14ac:dyDescent="0.25">
      <c r="A17" s="16" t="s">
        <v>137</v>
      </c>
      <c r="B17" s="4">
        <v>0</v>
      </c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>
        <v>1</v>
      </c>
    </row>
    <row r="20" spans="1:2" x14ac:dyDescent="0.25">
      <c r="A20" s="25" t="s">
        <v>102</v>
      </c>
      <c r="B20" s="4">
        <v>0</v>
      </c>
    </row>
    <row r="21" spans="1:2" x14ac:dyDescent="0.25">
      <c r="A21" s="16" t="s">
        <v>96</v>
      </c>
      <c r="B21" s="4">
        <v>1</v>
      </c>
    </row>
    <row r="22" spans="1:2" x14ac:dyDescent="0.25">
      <c r="A22" s="25" t="s">
        <v>153</v>
      </c>
      <c r="B22" s="4"/>
    </row>
    <row r="23" spans="1:2" x14ac:dyDescent="0.25">
      <c r="A23" s="25" t="s">
        <v>100</v>
      </c>
      <c r="B23" s="4">
        <v>3</v>
      </c>
    </row>
    <row r="24" spans="1:2" x14ac:dyDescent="0.25">
      <c r="A24" s="25" t="s">
        <v>98</v>
      </c>
      <c r="B24" s="4">
        <v>3</v>
      </c>
    </row>
    <row r="25" spans="1:2" x14ac:dyDescent="0.25">
      <c r="A25" s="16" t="s">
        <v>130</v>
      </c>
      <c r="B25" s="4"/>
    </row>
    <row r="26" spans="1:2" x14ac:dyDescent="0.25">
      <c r="A26" s="16" t="s">
        <v>185</v>
      </c>
      <c r="B26" s="4">
        <v>1</v>
      </c>
    </row>
    <row r="27" spans="1:2" x14ac:dyDescent="0.25">
      <c r="A27" s="25" t="s">
        <v>150</v>
      </c>
      <c r="B27" s="4">
        <v>3</v>
      </c>
    </row>
    <row r="28" spans="1:2" x14ac:dyDescent="0.25">
      <c r="A28" s="16" t="s">
        <v>128</v>
      </c>
      <c r="B28" s="4">
        <v>1</v>
      </c>
    </row>
    <row r="29" spans="1:2" x14ac:dyDescent="0.25">
      <c r="A29" s="16" t="s">
        <v>114</v>
      </c>
      <c r="B29" s="4">
        <v>1</v>
      </c>
    </row>
    <row r="30" spans="1:2" x14ac:dyDescent="0.25">
      <c r="A30" s="16" t="s">
        <v>135</v>
      </c>
      <c r="B30" s="4">
        <v>1</v>
      </c>
    </row>
    <row r="31" spans="1:2" x14ac:dyDescent="0.25">
      <c r="A31" s="25" t="s">
        <v>111</v>
      </c>
      <c r="B31" s="4">
        <v>20</v>
      </c>
    </row>
    <row r="32" spans="1:2" x14ac:dyDescent="0.25">
      <c r="A32" s="16" t="s">
        <v>210</v>
      </c>
      <c r="B32" s="4">
        <v>0</v>
      </c>
    </row>
    <row r="33" spans="1:2" x14ac:dyDescent="0.25">
      <c r="A33" s="16" t="s">
        <v>118</v>
      </c>
      <c r="B33" s="4">
        <v>1</v>
      </c>
    </row>
    <row r="34" spans="1:2" x14ac:dyDescent="0.25">
      <c r="A34" s="25" t="s">
        <v>159</v>
      </c>
      <c r="B34" s="4"/>
    </row>
    <row r="35" spans="1:2" x14ac:dyDescent="0.25">
      <c r="A35" s="25" t="s">
        <v>85</v>
      </c>
      <c r="B35" s="4">
        <v>0</v>
      </c>
    </row>
    <row r="36" spans="1:2" x14ac:dyDescent="0.25">
      <c r="A36" s="25" t="s">
        <v>113</v>
      </c>
      <c r="B36" s="4">
        <v>0</v>
      </c>
    </row>
    <row r="37" spans="1:2" x14ac:dyDescent="0.25">
      <c r="A37" s="25" t="s">
        <v>86</v>
      </c>
      <c r="B37" s="4">
        <v>0</v>
      </c>
    </row>
    <row r="38" spans="1:2" x14ac:dyDescent="0.25">
      <c r="A38" s="16" t="s">
        <v>140</v>
      </c>
      <c r="B38" s="4"/>
    </row>
    <row r="39" spans="1:2" x14ac:dyDescent="0.25">
      <c r="A39" s="25" t="s">
        <v>124</v>
      </c>
      <c r="B39" s="4">
        <v>3</v>
      </c>
    </row>
    <row r="40" spans="1:2" x14ac:dyDescent="0.25">
      <c r="A40" s="25" t="s">
        <v>90</v>
      </c>
      <c r="B40" s="4">
        <v>3</v>
      </c>
    </row>
    <row r="41" spans="1:2" x14ac:dyDescent="0.25">
      <c r="A41" s="16" t="s">
        <v>143</v>
      </c>
      <c r="B41" s="4">
        <v>0</v>
      </c>
    </row>
    <row r="42" spans="1:2" x14ac:dyDescent="0.25">
      <c r="A42" s="25" t="s">
        <v>192</v>
      </c>
      <c r="B42" s="4">
        <v>6</v>
      </c>
    </row>
    <row r="43" spans="1:2" x14ac:dyDescent="0.25">
      <c r="A43" s="16" t="s">
        <v>106</v>
      </c>
      <c r="B43" s="4">
        <v>3</v>
      </c>
    </row>
    <row r="44" spans="1:2" x14ac:dyDescent="0.25">
      <c r="A44" s="25" t="s">
        <v>129</v>
      </c>
      <c r="B44" s="4">
        <v>0</v>
      </c>
    </row>
    <row r="45" spans="1:2" x14ac:dyDescent="0.25">
      <c r="A45" s="25" t="s">
        <v>110</v>
      </c>
      <c r="B45" s="4">
        <v>3</v>
      </c>
    </row>
    <row r="46" spans="1:2" x14ac:dyDescent="0.25">
      <c r="A46" s="25" t="s">
        <v>141</v>
      </c>
      <c r="B46" s="4"/>
    </row>
    <row r="47" spans="1:2" x14ac:dyDescent="0.25">
      <c r="A47" s="16" t="s">
        <v>149</v>
      </c>
      <c r="B47" s="4"/>
    </row>
    <row r="48" spans="1:2" x14ac:dyDescent="0.25">
      <c r="A48" s="25" t="s">
        <v>107</v>
      </c>
      <c r="B48" s="4">
        <v>0</v>
      </c>
    </row>
    <row r="49" spans="1:2" x14ac:dyDescent="0.25">
      <c r="A49" s="16" t="s">
        <v>122</v>
      </c>
      <c r="B49" s="4">
        <v>6</v>
      </c>
    </row>
    <row r="50" spans="1:2" x14ac:dyDescent="0.25">
      <c r="A50" s="16" t="s">
        <v>146</v>
      </c>
      <c r="B50" s="4">
        <v>3</v>
      </c>
    </row>
    <row r="51" spans="1:2" x14ac:dyDescent="0.25">
      <c r="A51" s="25" t="s">
        <v>119</v>
      </c>
      <c r="B51" s="4">
        <v>3</v>
      </c>
    </row>
    <row r="52" spans="1:2" x14ac:dyDescent="0.25">
      <c r="A52" s="25" t="s">
        <v>95</v>
      </c>
      <c r="B52" s="4">
        <v>3</v>
      </c>
    </row>
    <row r="53" spans="1:2" x14ac:dyDescent="0.25">
      <c r="A53" s="16" t="s">
        <v>84</v>
      </c>
      <c r="B53" s="4">
        <v>3</v>
      </c>
    </row>
    <row r="54" spans="1:2" x14ac:dyDescent="0.25">
      <c r="A54" s="25" t="s">
        <v>125</v>
      </c>
      <c r="B54" s="4">
        <v>0</v>
      </c>
    </row>
    <row r="55" spans="1:2" x14ac:dyDescent="0.25">
      <c r="A55" s="25" t="s">
        <v>121</v>
      </c>
      <c r="B55" s="4"/>
    </row>
    <row r="56" spans="1:2" x14ac:dyDescent="0.25">
      <c r="A56" s="16" t="s">
        <v>154</v>
      </c>
      <c r="B56" s="4">
        <v>15</v>
      </c>
    </row>
    <row r="57" spans="1:2" x14ac:dyDescent="0.25">
      <c r="A57" s="25" t="s">
        <v>190</v>
      </c>
      <c r="B57" s="4">
        <v>1</v>
      </c>
    </row>
    <row r="58" spans="1:2" x14ac:dyDescent="0.25">
      <c r="A58" s="16" t="s">
        <v>142</v>
      </c>
      <c r="B58" s="4">
        <v>0</v>
      </c>
    </row>
    <row r="59" spans="1:2" x14ac:dyDescent="0.25">
      <c r="A59" s="25" t="s">
        <v>145</v>
      </c>
      <c r="B59" s="4">
        <v>0</v>
      </c>
    </row>
    <row r="60" spans="1:2" x14ac:dyDescent="0.25">
      <c r="A60" s="16" t="s">
        <v>131</v>
      </c>
      <c r="B60" s="4" t="s">
        <v>201</v>
      </c>
    </row>
    <row r="61" spans="1:2" x14ac:dyDescent="0.25">
      <c r="A61" s="16" t="s">
        <v>126</v>
      </c>
      <c r="B61" s="4">
        <v>3</v>
      </c>
    </row>
    <row r="62" spans="1:2" x14ac:dyDescent="0.25">
      <c r="A62" s="25" t="s">
        <v>160</v>
      </c>
      <c r="B62" s="4">
        <v>3</v>
      </c>
    </row>
    <row r="63" spans="1:2" x14ac:dyDescent="0.25">
      <c r="A63" s="16" t="s">
        <v>120</v>
      </c>
      <c r="B63" s="4">
        <v>6</v>
      </c>
    </row>
    <row r="64" spans="1:2" x14ac:dyDescent="0.25">
      <c r="A64" s="25" t="s">
        <v>87</v>
      </c>
      <c r="B64" s="4">
        <v>1</v>
      </c>
    </row>
    <row r="65" spans="1:2" ht="15.75" customHeight="1" x14ac:dyDescent="0.25">
      <c r="A65" s="16" t="s">
        <v>83</v>
      </c>
      <c r="B65" s="4">
        <v>3</v>
      </c>
    </row>
    <row r="66" spans="1:2" x14ac:dyDescent="0.25">
      <c r="A66" s="16" t="s">
        <v>108</v>
      </c>
      <c r="B66" s="4">
        <v>1</v>
      </c>
    </row>
    <row r="67" spans="1:2" x14ac:dyDescent="0.25">
      <c r="A67" s="25" t="s">
        <v>208</v>
      </c>
      <c r="B67" s="4"/>
    </row>
    <row r="68" spans="1:2" x14ac:dyDescent="0.25">
      <c r="A68" s="25" t="s">
        <v>191</v>
      </c>
      <c r="B68" s="4">
        <v>1</v>
      </c>
    </row>
    <row r="69" spans="1:2" x14ac:dyDescent="0.25">
      <c r="A69" s="25" t="s">
        <v>89</v>
      </c>
      <c r="B69" s="4"/>
    </row>
    <row r="70" spans="1:2" x14ac:dyDescent="0.25">
      <c r="A70" s="16" t="s">
        <v>176</v>
      </c>
      <c r="B70" s="4">
        <v>1</v>
      </c>
    </row>
    <row r="71" spans="1:2" x14ac:dyDescent="0.25">
      <c r="A71" s="25" t="s">
        <v>103</v>
      </c>
      <c r="B71" s="4">
        <v>6</v>
      </c>
    </row>
    <row r="72" spans="1:2" x14ac:dyDescent="0.25">
      <c r="A72" s="16" t="s">
        <v>172</v>
      </c>
      <c r="B72" s="4"/>
    </row>
    <row r="73" spans="1:2" x14ac:dyDescent="0.25">
      <c r="A73" s="16" t="s">
        <v>173</v>
      </c>
      <c r="B73" s="4">
        <v>1</v>
      </c>
    </row>
    <row r="74" spans="1:2" x14ac:dyDescent="0.25">
      <c r="A74" s="25" t="s">
        <v>92</v>
      </c>
      <c r="B74" s="4">
        <v>0</v>
      </c>
    </row>
    <row r="75" spans="1:2" x14ac:dyDescent="0.25">
      <c r="A75" s="25" t="s">
        <v>91</v>
      </c>
      <c r="B75" s="4">
        <v>1</v>
      </c>
    </row>
    <row r="76" spans="1:2" x14ac:dyDescent="0.25">
      <c r="A76" s="16" t="s">
        <v>148</v>
      </c>
      <c r="B76" s="4">
        <v>0</v>
      </c>
    </row>
    <row r="77" spans="1:2" x14ac:dyDescent="0.25">
      <c r="A77" s="25" t="s">
        <v>171</v>
      </c>
      <c r="B77" s="4"/>
    </row>
    <row r="78" spans="1:2" x14ac:dyDescent="0.25">
      <c r="A78" s="25" t="s">
        <v>116</v>
      </c>
      <c r="B78" s="4"/>
    </row>
    <row r="79" spans="1:2" x14ac:dyDescent="0.25">
      <c r="A79" s="16" t="s">
        <v>155</v>
      </c>
      <c r="B79" s="4">
        <v>0</v>
      </c>
    </row>
    <row r="80" spans="1:2" x14ac:dyDescent="0.25">
      <c r="A80" s="25" t="s">
        <v>138</v>
      </c>
      <c r="B80" s="4"/>
    </row>
    <row r="81" spans="1:2" x14ac:dyDescent="0.25">
      <c r="A81" s="25" t="s">
        <v>94</v>
      </c>
      <c r="B81" s="4">
        <v>3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160</v>
      </c>
    </row>
  </sheetData>
  <sortState xmlns:xlrd2="http://schemas.microsoft.com/office/spreadsheetml/2017/richdata2" ref="A22:A46">
    <sortCondition ref="A46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222</v>
      </c>
      <c r="B1" s="4" t="s">
        <v>221</v>
      </c>
    </row>
    <row r="2" spans="1:2" x14ac:dyDescent="0.25">
      <c r="A2" s="16" t="s">
        <v>93</v>
      </c>
      <c r="B2" s="4">
        <v>0</v>
      </c>
    </row>
    <row r="3" spans="1:2" x14ac:dyDescent="0.25">
      <c r="A3" s="16" t="s">
        <v>105</v>
      </c>
      <c r="B3" s="4">
        <v>2</v>
      </c>
    </row>
    <row r="4" spans="1:2" x14ac:dyDescent="0.25">
      <c r="A4" s="25" t="s">
        <v>162</v>
      </c>
      <c r="B4" s="4">
        <v>6</v>
      </c>
    </row>
    <row r="5" spans="1:2" x14ac:dyDescent="0.25">
      <c r="A5" s="16" t="s">
        <v>136</v>
      </c>
      <c r="B5" s="4">
        <v>0</v>
      </c>
    </row>
    <row r="6" spans="1:2" x14ac:dyDescent="0.25">
      <c r="A6" s="25" t="s">
        <v>158</v>
      </c>
      <c r="B6" s="4">
        <v>20</v>
      </c>
    </row>
    <row r="7" spans="1:2" x14ac:dyDescent="0.25">
      <c r="A7" s="16" t="s">
        <v>99</v>
      </c>
      <c r="B7" s="4">
        <v>6</v>
      </c>
    </row>
    <row r="8" spans="1:2" x14ac:dyDescent="0.25">
      <c r="A8" s="25" t="s">
        <v>215</v>
      </c>
      <c r="B8" s="4">
        <v>2</v>
      </c>
    </row>
    <row r="9" spans="1:2" x14ac:dyDescent="0.25">
      <c r="A9" s="25" t="s">
        <v>97</v>
      </c>
      <c r="B9" s="4">
        <v>0</v>
      </c>
    </row>
    <row r="10" spans="1:2" x14ac:dyDescent="0.25">
      <c r="A10" s="16" t="s">
        <v>88</v>
      </c>
      <c r="B10" s="4">
        <v>6</v>
      </c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>
        <v>0</v>
      </c>
    </row>
    <row r="13" spans="1:2" x14ac:dyDescent="0.25">
      <c r="A13" s="16" t="s">
        <v>109</v>
      </c>
      <c r="B13" s="4">
        <v>12</v>
      </c>
    </row>
    <row r="14" spans="1:2" x14ac:dyDescent="0.25">
      <c r="A14" s="16" t="s">
        <v>147</v>
      </c>
      <c r="B14" s="4">
        <v>2</v>
      </c>
    </row>
    <row r="15" spans="1:2" x14ac:dyDescent="0.25">
      <c r="A15" s="16" t="s">
        <v>104</v>
      </c>
      <c r="B15" s="4">
        <v>0</v>
      </c>
    </row>
    <row r="16" spans="1:2" x14ac:dyDescent="0.25">
      <c r="A16" s="16" t="s">
        <v>101</v>
      </c>
      <c r="B16" s="4"/>
    </row>
    <row r="17" spans="1:2" x14ac:dyDescent="0.25">
      <c r="A17" s="16" t="s">
        <v>139</v>
      </c>
      <c r="B17" s="4">
        <v>0</v>
      </c>
    </row>
    <row r="18" spans="1:2" x14ac:dyDescent="0.25">
      <c r="A18" s="16" t="s">
        <v>137</v>
      </c>
      <c r="B18" s="4">
        <v>0</v>
      </c>
    </row>
    <row r="19" spans="1:2" x14ac:dyDescent="0.25">
      <c r="A19" s="16" t="s">
        <v>156</v>
      </c>
      <c r="B19" s="4">
        <v>0</v>
      </c>
    </row>
    <row r="20" spans="1:2" x14ac:dyDescent="0.25">
      <c r="A20" s="16" t="s">
        <v>115</v>
      </c>
      <c r="B20" s="4">
        <v>2</v>
      </c>
    </row>
    <row r="21" spans="1:2" x14ac:dyDescent="0.25">
      <c r="A21" s="25" t="s">
        <v>102</v>
      </c>
      <c r="B21" s="4">
        <v>2</v>
      </c>
    </row>
    <row r="22" spans="1:2" x14ac:dyDescent="0.25">
      <c r="A22" s="16" t="s">
        <v>96</v>
      </c>
      <c r="B22" s="4">
        <v>0</v>
      </c>
    </row>
    <row r="23" spans="1:2" x14ac:dyDescent="0.25">
      <c r="A23" s="25" t="s">
        <v>153</v>
      </c>
      <c r="B23" s="4">
        <v>0</v>
      </c>
    </row>
    <row r="24" spans="1:2" x14ac:dyDescent="0.25">
      <c r="A24" s="25" t="s">
        <v>100</v>
      </c>
      <c r="B24" s="4">
        <v>0</v>
      </c>
    </row>
    <row r="25" spans="1:2" x14ac:dyDescent="0.25">
      <c r="A25" s="25" t="s">
        <v>98</v>
      </c>
      <c r="B25" s="4">
        <v>6</v>
      </c>
    </row>
    <row r="26" spans="1:2" x14ac:dyDescent="0.25">
      <c r="A26" s="16" t="s">
        <v>130</v>
      </c>
      <c r="B26" s="4">
        <v>2</v>
      </c>
    </row>
    <row r="27" spans="1:2" x14ac:dyDescent="0.25">
      <c r="A27" s="16" t="s">
        <v>185</v>
      </c>
      <c r="B27" s="4">
        <v>20</v>
      </c>
    </row>
    <row r="28" spans="1:2" x14ac:dyDescent="0.25">
      <c r="A28" s="25" t="s">
        <v>150</v>
      </c>
      <c r="B28" s="4">
        <v>0</v>
      </c>
    </row>
    <row r="29" spans="1:2" x14ac:dyDescent="0.25">
      <c r="A29" s="16" t="s">
        <v>128</v>
      </c>
      <c r="B29" s="4">
        <v>0</v>
      </c>
    </row>
    <row r="30" spans="1:2" x14ac:dyDescent="0.25">
      <c r="A30" s="16" t="s">
        <v>114</v>
      </c>
      <c r="B30" s="4">
        <v>0</v>
      </c>
    </row>
    <row r="31" spans="1:2" x14ac:dyDescent="0.25">
      <c r="A31" s="16" t="s">
        <v>135</v>
      </c>
      <c r="B31" s="4">
        <v>0</v>
      </c>
    </row>
    <row r="32" spans="1:2" x14ac:dyDescent="0.25">
      <c r="A32" s="25" t="s">
        <v>111</v>
      </c>
      <c r="B32" s="4">
        <v>2</v>
      </c>
    </row>
    <row r="33" spans="1:2" x14ac:dyDescent="0.25">
      <c r="A33" s="16" t="s">
        <v>210</v>
      </c>
      <c r="B33" s="4">
        <v>6</v>
      </c>
    </row>
    <row r="34" spans="1:2" x14ac:dyDescent="0.25">
      <c r="A34" s="16" t="s">
        <v>118</v>
      </c>
      <c r="B34" s="4">
        <v>20</v>
      </c>
    </row>
    <row r="35" spans="1:2" x14ac:dyDescent="0.25">
      <c r="A35" s="25" t="s">
        <v>159</v>
      </c>
      <c r="B35" s="4">
        <v>0</v>
      </c>
    </row>
    <row r="36" spans="1:2" x14ac:dyDescent="0.25">
      <c r="A36" s="25" t="s">
        <v>85</v>
      </c>
      <c r="B36" s="4">
        <v>0</v>
      </c>
    </row>
    <row r="37" spans="1:2" x14ac:dyDescent="0.25">
      <c r="A37" s="25" t="s">
        <v>113</v>
      </c>
      <c r="B37" s="4">
        <v>2</v>
      </c>
    </row>
    <row r="38" spans="1:2" x14ac:dyDescent="0.25">
      <c r="A38" s="25" t="s">
        <v>86</v>
      </c>
      <c r="B38" s="4">
        <v>0</v>
      </c>
    </row>
    <row r="39" spans="1:2" x14ac:dyDescent="0.25">
      <c r="A39" s="16" t="s">
        <v>140</v>
      </c>
      <c r="B39" s="4">
        <v>0</v>
      </c>
    </row>
    <row r="40" spans="1:2" x14ac:dyDescent="0.25">
      <c r="A40" s="25" t="s">
        <v>124</v>
      </c>
      <c r="B40" s="4">
        <v>0</v>
      </c>
    </row>
    <row r="41" spans="1:2" x14ac:dyDescent="0.25">
      <c r="A41" s="25" t="s">
        <v>90</v>
      </c>
      <c r="B41" s="4">
        <v>2</v>
      </c>
    </row>
    <row r="42" spans="1:2" x14ac:dyDescent="0.25">
      <c r="A42" s="16" t="s">
        <v>143</v>
      </c>
      <c r="B42" s="4">
        <v>6</v>
      </c>
    </row>
    <row r="43" spans="1:2" x14ac:dyDescent="0.25">
      <c r="A43" s="25" t="s">
        <v>192</v>
      </c>
      <c r="B43" s="4">
        <v>0</v>
      </c>
    </row>
    <row r="44" spans="1:2" x14ac:dyDescent="0.25">
      <c r="A44" s="16" t="s">
        <v>106</v>
      </c>
      <c r="B44" s="4">
        <v>2</v>
      </c>
    </row>
    <row r="45" spans="1:2" x14ac:dyDescent="0.25">
      <c r="A45" s="25" t="s">
        <v>129</v>
      </c>
      <c r="B45" s="4">
        <v>2</v>
      </c>
    </row>
    <row r="46" spans="1:2" x14ac:dyDescent="0.25">
      <c r="A46" s="25" t="s">
        <v>110</v>
      </c>
      <c r="B46" s="4">
        <v>2</v>
      </c>
    </row>
    <row r="47" spans="1:2" x14ac:dyDescent="0.25">
      <c r="A47" s="25" t="s">
        <v>141</v>
      </c>
      <c r="B47" s="4">
        <v>6</v>
      </c>
    </row>
    <row r="48" spans="1:2" x14ac:dyDescent="0.25">
      <c r="A48" s="25" t="s">
        <v>107</v>
      </c>
      <c r="B48" s="4">
        <v>6</v>
      </c>
    </row>
    <row r="49" spans="1:2" x14ac:dyDescent="0.25">
      <c r="A49" s="16" t="s">
        <v>122</v>
      </c>
      <c r="B49" s="4">
        <v>6</v>
      </c>
    </row>
    <row r="50" spans="1:2" x14ac:dyDescent="0.25">
      <c r="A50" s="16" t="s">
        <v>146</v>
      </c>
      <c r="B50" s="4">
        <v>12</v>
      </c>
    </row>
    <row r="51" spans="1:2" x14ac:dyDescent="0.25">
      <c r="A51" s="25" t="s">
        <v>119</v>
      </c>
      <c r="B51" s="4">
        <v>0</v>
      </c>
    </row>
    <row r="52" spans="1:2" x14ac:dyDescent="0.25">
      <c r="A52" s="25" t="s">
        <v>95</v>
      </c>
      <c r="B52" s="4">
        <v>6</v>
      </c>
    </row>
    <row r="53" spans="1:2" x14ac:dyDescent="0.25">
      <c r="A53" s="16" t="s">
        <v>84</v>
      </c>
      <c r="B53" s="4">
        <v>40</v>
      </c>
    </row>
    <row r="54" spans="1:2" x14ac:dyDescent="0.25">
      <c r="A54" s="25" t="s">
        <v>125</v>
      </c>
      <c r="B54" s="4">
        <v>0</v>
      </c>
    </row>
    <row r="55" spans="1:2" x14ac:dyDescent="0.25">
      <c r="A55" s="25" t="s">
        <v>121</v>
      </c>
      <c r="B55" s="4">
        <v>2</v>
      </c>
    </row>
    <row r="56" spans="1:2" x14ac:dyDescent="0.25">
      <c r="A56" s="16" t="s">
        <v>154</v>
      </c>
      <c r="B56" s="4">
        <v>12</v>
      </c>
    </row>
    <row r="57" spans="1:2" x14ac:dyDescent="0.25">
      <c r="A57" s="25" t="s">
        <v>190</v>
      </c>
      <c r="B57" s="4">
        <v>0</v>
      </c>
    </row>
    <row r="58" spans="1:2" x14ac:dyDescent="0.25">
      <c r="A58" s="16" t="s">
        <v>142</v>
      </c>
      <c r="B58" s="4">
        <v>2</v>
      </c>
    </row>
    <row r="59" spans="1:2" x14ac:dyDescent="0.25">
      <c r="A59" s="25" t="s">
        <v>145</v>
      </c>
      <c r="B59" s="4">
        <v>2</v>
      </c>
    </row>
    <row r="60" spans="1:2" x14ac:dyDescent="0.25">
      <c r="A60" s="16" t="s">
        <v>131</v>
      </c>
      <c r="B60" s="4">
        <v>2</v>
      </c>
    </row>
    <row r="61" spans="1:2" x14ac:dyDescent="0.25">
      <c r="A61" s="16" t="s">
        <v>126</v>
      </c>
      <c r="B61" s="4">
        <v>6</v>
      </c>
    </row>
    <row r="62" spans="1:2" x14ac:dyDescent="0.25">
      <c r="A62" s="25" t="s">
        <v>160</v>
      </c>
      <c r="B62" s="4">
        <v>0</v>
      </c>
    </row>
    <row r="63" spans="1:2" x14ac:dyDescent="0.25">
      <c r="A63" s="16" t="s">
        <v>120</v>
      </c>
      <c r="B63" s="4">
        <v>0</v>
      </c>
    </row>
    <row r="64" spans="1:2" x14ac:dyDescent="0.25">
      <c r="A64" s="25" t="s">
        <v>87</v>
      </c>
      <c r="B64" s="4" t="s">
        <v>201</v>
      </c>
    </row>
    <row r="65" spans="1:2" ht="15.75" customHeight="1" x14ac:dyDescent="0.25">
      <c r="A65" s="16" t="s">
        <v>83</v>
      </c>
      <c r="B65" s="4">
        <v>6</v>
      </c>
    </row>
    <row r="66" spans="1:2" x14ac:dyDescent="0.25">
      <c r="A66" s="16" t="s">
        <v>108</v>
      </c>
      <c r="B66" s="4">
        <v>0</v>
      </c>
    </row>
    <row r="67" spans="1:2" x14ac:dyDescent="0.25">
      <c r="A67" s="25" t="s">
        <v>208</v>
      </c>
      <c r="B67" s="4">
        <v>6</v>
      </c>
    </row>
    <row r="68" spans="1:2" x14ac:dyDescent="0.25">
      <c r="A68" s="25" t="s">
        <v>191</v>
      </c>
      <c r="B68" s="4">
        <v>30</v>
      </c>
    </row>
    <row r="69" spans="1:2" x14ac:dyDescent="0.25">
      <c r="A69" s="25" t="s">
        <v>89</v>
      </c>
      <c r="B69" s="4">
        <v>2</v>
      </c>
    </row>
    <row r="70" spans="1:2" x14ac:dyDescent="0.25">
      <c r="A70" s="16" t="s">
        <v>176</v>
      </c>
      <c r="B70" s="4">
        <v>0</v>
      </c>
    </row>
    <row r="71" spans="1:2" x14ac:dyDescent="0.25">
      <c r="A71" s="25" t="s">
        <v>103</v>
      </c>
      <c r="B71" s="4">
        <v>6</v>
      </c>
    </row>
    <row r="72" spans="1:2" x14ac:dyDescent="0.25">
      <c r="A72" s="16" t="s">
        <v>172</v>
      </c>
      <c r="B72" s="4">
        <v>2</v>
      </c>
    </row>
    <row r="73" spans="1:2" x14ac:dyDescent="0.25">
      <c r="A73" s="16" t="s">
        <v>173</v>
      </c>
      <c r="B73" s="4">
        <v>0</v>
      </c>
    </row>
    <row r="74" spans="1:2" x14ac:dyDescent="0.25">
      <c r="A74" s="25" t="s">
        <v>92</v>
      </c>
      <c r="B74" s="4">
        <v>2</v>
      </c>
    </row>
    <row r="75" spans="1:2" x14ac:dyDescent="0.25">
      <c r="A75" s="25" t="s">
        <v>91</v>
      </c>
      <c r="B75" s="4">
        <v>2</v>
      </c>
    </row>
    <row r="76" spans="1:2" x14ac:dyDescent="0.25">
      <c r="A76" s="16" t="s">
        <v>148</v>
      </c>
      <c r="B76" s="4">
        <v>12</v>
      </c>
    </row>
    <row r="77" spans="1:2" x14ac:dyDescent="0.25">
      <c r="A77" s="25" t="s">
        <v>116</v>
      </c>
      <c r="B77" s="4">
        <v>0</v>
      </c>
    </row>
    <row r="78" spans="1:2" x14ac:dyDescent="0.25">
      <c r="A78" s="16" t="s">
        <v>216</v>
      </c>
      <c r="B78" s="4">
        <v>0</v>
      </c>
    </row>
    <row r="79" spans="1:2" x14ac:dyDescent="0.25">
      <c r="A79" s="16" t="s">
        <v>155</v>
      </c>
      <c r="B79" s="4">
        <v>2</v>
      </c>
    </row>
    <row r="80" spans="1:2" x14ac:dyDescent="0.25">
      <c r="A80" s="25" t="s">
        <v>138</v>
      </c>
      <c r="B80" s="4">
        <v>0</v>
      </c>
    </row>
    <row r="81" spans="1:2" x14ac:dyDescent="0.25">
      <c r="A81" s="25" t="s">
        <v>94</v>
      </c>
      <c r="B81" s="4">
        <v>2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306</v>
      </c>
    </row>
  </sheetData>
  <sortState xmlns:xlrd2="http://schemas.microsoft.com/office/spreadsheetml/2017/richdata2" ref="A2:A81">
    <sortCondition ref="A2: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4"/>
  <sheetViews>
    <sheetView topLeftCell="A57" workbookViewId="0">
      <selection activeCell="A57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225</v>
      </c>
      <c r="B1" s="4" t="s">
        <v>224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>
        <v>3</v>
      </c>
    </row>
    <row r="4" spans="1:2" x14ac:dyDescent="0.25">
      <c r="A4" s="25" t="s">
        <v>162</v>
      </c>
      <c r="B4" s="4"/>
    </row>
    <row r="5" spans="1:2" x14ac:dyDescent="0.25">
      <c r="A5" s="16" t="s">
        <v>136</v>
      </c>
      <c r="B5" s="4">
        <v>0</v>
      </c>
    </row>
    <row r="6" spans="1:2" x14ac:dyDescent="0.25">
      <c r="A6" s="25" t="s">
        <v>158</v>
      </c>
      <c r="B6" s="4"/>
    </row>
    <row r="7" spans="1:2" x14ac:dyDescent="0.25">
      <c r="A7" s="16" t="s">
        <v>99</v>
      </c>
      <c r="B7" s="4"/>
    </row>
    <row r="8" spans="1:2" x14ac:dyDescent="0.25">
      <c r="A8" s="25" t="s">
        <v>215</v>
      </c>
      <c r="B8" s="4">
        <v>10</v>
      </c>
    </row>
    <row r="9" spans="1:2" x14ac:dyDescent="0.25">
      <c r="A9" s="25" t="s">
        <v>97</v>
      </c>
      <c r="B9" s="4">
        <v>0</v>
      </c>
    </row>
    <row r="10" spans="1:2" x14ac:dyDescent="0.25">
      <c r="A10" s="16" t="s">
        <v>88</v>
      </c>
      <c r="B10" s="4"/>
    </row>
    <row r="11" spans="1:2" x14ac:dyDescent="0.25">
      <c r="A11" s="25" t="s">
        <v>223</v>
      </c>
      <c r="B11" s="4">
        <v>1</v>
      </c>
    </row>
    <row r="12" spans="1:2" x14ac:dyDescent="0.25">
      <c r="A12" s="25" t="s">
        <v>157</v>
      </c>
      <c r="B12" s="4"/>
    </row>
    <row r="13" spans="1:2" x14ac:dyDescent="0.25">
      <c r="A13" s="16" t="s">
        <v>109</v>
      </c>
      <c r="B13" s="4">
        <v>6</v>
      </c>
    </row>
    <row r="14" spans="1:2" x14ac:dyDescent="0.25">
      <c r="A14" s="16" t="s">
        <v>147</v>
      </c>
      <c r="B14" s="4">
        <v>0</v>
      </c>
    </row>
    <row r="15" spans="1:2" x14ac:dyDescent="0.25">
      <c r="A15" s="16" t="s">
        <v>104</v>
      </c>
      <c r="B15" s="4">
        <v>0</v>
      </c>
    </row>
    <row r="16" spans="1:2" x14ac:dyDescent="0.25">
      <c r="A16" s="16" t="s">
        <v>101</v>
      </c>
      <c r="B16" s="4"/>
    </row>
    <row r="17" spans="1:2" x14ac:dyDescent="0.25">
      <c r="A17" s="16" t="s">
        <v>139</v>
      </c>
      <c r="B17" s="4">
        <v>3</v>
      </c>
    </row>
    <row r="18" spans="1:2" x14ac:dyDescent="0.25">
      <c r="A18" s="16" t="s">
        <v>137</v>
      </c>
      <c r="B18" s="4"/>
    </row>
    <row r="19" spans="1:2" x14ac:dyDescent="0.25">
      <c r="A19" s="16" t="s">
        <v>156</v>
      </c>
      <c r="B19" s="4">
        <v>3</v>
      </c>
    </row>
    <row r="20" spans="1:2" x14ac:dyDescent="0.25">
      <c r="A20" s="16" t="s">
        <v>115</v>
      </c>
      <c r="B20" s="4"/>
    </row>
    <row r="21" spans="1:2" x14ac:dyDescent="0.25">
      <c r="A21" s="25" t="s">
        <v>102</v>
      </c>
      <c r="B21" s="4"/>
    </row>
    <row r="22" spans="1:2" x14ac:dyDescent="0.25">
      <c r="A22" s="16" t="s">
        <v>96</v>
      </c>
      <c r="B22" s="4"/>
    </row>
    <row r="23" spans="1:2" x14ac:dyDescent="0.25">
      <c r="A23" s="25" t="s">
        <v>153</v>
      </c>
      <c r="B23" s="4">
        <v>1</v>
      </c>
    </row>
    <row r="24" spans="1:2" x14ac:dyDescent="0.25">
      <c r="A24" s="25" t="s">
        <v>100</v>
      </c>
      <c r="B24" s="4"/>
    </row>
    <row r="25" spans="1:2" x14ac:dyDescent="0.25">
      <c r="A25" s="25" t="s">
        <v>98</v>
      </c>
      <c r="B25" s="4">
        <v>3</v>
      </c>
    </row>
    <row r="26" spans="1:2" x14ac:dyDescent="0.25">
      <c r="A26" s="16" t="s">
        <v>130</v>
      </c>
      <c r="B26" s="4"/>
    </row>
    <row r="27" spans="1:2" x14ac:dyDescent="0.25">
      <c r="A27" s="16" t="s">
        <v>185</v>
      </c>
      <c r="B27" s="4">
        <v>6</v>
      </c>
    </row>
    <row r="28" spans="1:2" x14ac:dyDescent="0.25">
      <c r="A28" s="25" t="s">
        <v>150</v>
      </c>
      <c r="B28" s="4"/>
    </row>
    <row r="29" spans="1:2" x14ac:dyDescent="0.25">
      <c r="A29" s="16" t="s">
        <v>128</v>
      </c>
      <c r="B29" s="4">
        <v>0</v>
      </c>
    </row>
    <row r="30" spans="1:2" x14ac:dyDescent="0.25">
      <c r="A30" s="16" t="s">
        <v>114</v>
      </c>
      <c r="B30" s="4">
        <v>0</v>
      </c>
    </row>
    <row r="31" spans="1:2" x14ac:dyDescent="0.25">
      <c r="A31" s="16" t="s">
        <v>135</v>
      </c>
      <c r="B31" s="4"/>
    </row>
    <row r="32" spans="1:2" x14ac:dyDescent="0.25">
      <c r="A32" s="25" t="s">
        <v>111</v>
      </c>
      <c r="B32" s="4"/>
    </row>
    <row r="33" spans="1:2" x14ac:dyDescent="0.25">
      <c r="A33" s="16" t="s">
        <v>210</v>
      </c>
      <c r="B33" s="4">
        <v>3</v>
      </c>
    </row>
    <row r="34" spans="1:2" x14ac:dyDescent="0.25">
      <c r="A34" s="16" t="s">
        <v>118</v>
      </c>
      <c r="B34" s="4"/>
    </row>
    <row r="35" spans="1:2" x14ac:dyDescent="0.25">
      <c r="A35" s="25" t="s">
        <v>159</v>
      </c>
      <c r="B35" s="4">
        <v>0</v>
      </c>
    </row>
    <row r="36" spans="1:2" x14ac:dyDescent="0.25">
      <c r="A36" s="25" t="s">
        <v>85</v>
      </c>
      <c r="B36" s="4"/>
    </row>
    <row r="37" spans="1:2" x14ac:dyDescent="0.25">
      <c r="A37" s="25" t="s">
        <v>113</v>
      </c>
      <c r="B37" s="4">
        <v>6</v>
      </c>
    </row>
    <row r="38" spans="1:2" x14ac:dyDescent="0.25">
      <c r="A38" s="25" t="s">
        <v>86</v>
      </c>
      <c r="B38" s="4">
        <v>20</v>
      </c>
    </row>
    <row r="39" spans="1:2" x14ac:dyDescent="0.25">
      <c r="A39" s="16" t="s">
        <v>140</v>
      </c>
      <c r="B39" s="4">
        <v>1</v>
      </c>
    </row>
    <row r="40" spans="1:2" x14ac:dyDescent="0.25">
      <c r="A40" s="25" t="s">
        <v>124</v>
      </c>
      <c r="B40" s="4">
        <v>1</v>
      </c>
    </row>
    <row r="41" spans="1:2" x14ac:dyDescent="0.25">
      <c r="A41" s="25" t="s">
        <v>90</v>
      </c>
      <c r="B41" s="4"/>
    </row>
    <row r="42" spans="1:2" x14ac:dyDescent="0.25">
      <c r="A42" s="16" t="s">
        <v>143</v>
      </c>
      <c r="B42" s="4">
        <v>1</v>
      </c>
    </row>
    <row r="43" spans="1:2" x14ac:dyDescent="0.25">
      <c r="A43" s="25" t="s">
        <v>192</v>
      </c>
      <c r="B43" s="4">
        <v>1</v>
      </c>
    </row>
    <row r="44" spans="1:2" x14ac:dyDescent="0.25">
      <c r="A44" s="16" t="s">
        <v>106</v>
      </c>
      <c r="B44" s="4"/>
    </row>
    <row r="45" spans="1:2" x14ac:dyDescent="0.25">
      <c r="A45" s="25" t="s">
        <v>129</v>
      </c>
      <c r="B45" s="4">
        <v>1</v>
      </c>
    </row>
    <row r="46" spans="1:2" x14ac:dyDescent="0.25">
      <c r="A46" s="25" t="s">
        <v>110</v>
      </c>
      <c r="B46" s="4"/>
    </row>
    <row r="47" spans="1:2" x14ac:dyDescent="0.25">
      <c r="A47" s="25" t="s">
        <v>141</v>
      </c>
      <c r="B47" s="4">
        <v>0</v>
      </c>
    </row>
    <row r="48" spans="1:2" x14ac:dyDescent="0.25">
      <c r="A48" s="25" t="s">
        <v>107</v>
      </c>
      <c r="B48" s="4"/>
    </row>
    <row r="49" spans="1:2" x14ac:dyDescent="0.25">
      <c r="A49" s="16" t="s">
        <v>122</v>
      </c>
      <c r="B49" s="4">
        <v>6</v>
      </c>
    </row>
    <row r="50" spans="1:2" x14ac:dyDescent="0.25">
      <c r="A50" s="16" t="s">
        <v>146</v>
      </c>
      <c r="B50" s="4"/>
    </row>
    <row r="51" spans="1:2" x14ac:dyDescent="0.25">
      <c r="A51" s="25" t="s">
        <v>119</v>
      </c>
      <c r="B51" s="4"/>
    </row>
    <row r="52" spans="1:2" x14ac:dyDescent="0.25">
      <c r="A52" s="25" t="s">
        <v>95</v>
      </c>
      <c r="B52" s="4"/>
    </row>
    <row r="53" spans="1:2" x14ac:dyDescent="0.25">
      <c r="A53" s="16" t="s">
        <v>84</v>
      </c>
      <c r="B53" s="4"/>
    </row>
    <row r="54" spans="1:2" x14ac:dyDescent="0.25">
      <c r="A54" s="25" t="s">
        <v>125</v>
      </c>
      <c r="B54" s="4"/>
    </row>
    <row r="55" spans="1:2" x14ac:dyDescent="0.25">
      <c r="A55" s="25" t="s">
        <v>121</v>
      </c>
      <c r="B55" s="4">
        <v>0</v>
      </c>
    </row>
    <row r="56" spans="1:2" x14ac:dyDescent="0.25">
      <c r="A56" s="16" t="s">
        <v>154</v>
      </c>
      <c r="B56" s="4"/>
    </row>
    <row r="57" spans="1:2" x14ac:dyDescent="0.25">
      <c r="A57" s="25" t="s">
        <v>190</v>
      </c>
      <c r="B57" s="4">
        <v>1</v>
      </c>
    </row>
    <row r="58" spans="1:2" x14ac:dyDescent="0.25">
      <c r="A58" s="16" t="s">
        <v>142</v>
      </c>
      <c r="B58" s="4">
        <v>1</v>
      </c>
    </row>
    <row r="59" spans="1:2" x14ac:dyDescent="0.25">
      <c r="A59" s="25" t="s">
        <v>145</v>
      </c>
      <c r="B59" s="4"/>
    </row>
    <row r="60" spans="1:2" x14ac:dyDescent="0.25">
      <c r="A60" s="16" t="s">
        <v>131</v>
      </c>
      <c r="B60" s="4">
        <v>1</v>
      </c>
    </row>
    <row r="61" spans="1:2" x14ac:dyDescent="0.25">
      <c r="A61" s="16" t="s">
        <v>126</v>
      </c>
      <c r="B61" s="4"/>
    </row>
    <row r="62" spans="1:2" x14ac:dyDescent="0.25">
      <c r="A62" s="25" t="s">
        <v>160</v>
      </c>
      <c r="B62" s="4"/>
    </row>
    <row r="63" spans="1:2" x14ac:dyDescent="0.25">
      <c r="A63" s="16" t="s">
        <v>120</v>
      </c>
      <c r="B63" s="4"/>
    </row>
    <row r="64" spans="1:2" x14ac:dyDescent="0.25">
      <c r="A64" s="25" t="s">
        <v>87</v>
      </c>
      <c r="B64" s="4">
        <v>3</v>
      </c>
    </row>
    <row r="65" spans="1:2" ht="15.75" customHeight="1" x14ac:dyDescent="0.25">
      <c r="A65" s="16" t="s">
        <v>83</v>
      </c>
      <c r="B65" s="4"/>
    </row>
    <row r="66" spans="1:2" x14ac:dyDescent="0.25">
      <c r="A66" s="16" t="s">
        <v>108</v>
      </c>
      <c r="B66" s="4">
        <v>1</v>
      </c>
    </row>
    <row r="67" spans="1:2" x14ac:dyDescent="0.25">
      <c r="A67" s="25" t="s">
        <v>208</v>
      </c>
      <c r="B67" s="4">
        <v>0</v>
      </c>
    </row>
    <row r="68" spans="1:2" x14ac:dyDescent="0.25">
      <c r="A68" s="25" t="s">
        <v>191</v>
      </c>
      <c r="B68" s="4"/>
    </row>
    <row r="69" spans="1:2" x14ac:dyDescent="0.25">
      <c r="A69" s="25" t="s">
        <v>89</v>
      </c>
      <c r="B69" s="4">
        <v>1</v>
      </c>
    </row>
    <row r="70" spans="1:2" x14ac:dyDescent="0.25">
      <c r="A70" s="16" t="s">
        <v>176</v>
      </c>
      <c r="B70" s="4">
        <v>1</v>
      </c>
    </row>
    <row r="71" spans="1:2" x14ac:dyDescent="0.25">
      <c r="A71" s="25" t="s">
        <v>103</v>
      </c>
      <c r="B71" s="4">
        <v>1</v>
      </c>
    </row>
    <row r="72" spans="1:2" x14ac:dyDescent="0.25">
      <c r="A72" s="16" t="s">
        <v>172</v>
      </c>
      <c r="B72" s="4">
        <v>1</v>
      </c>
    </row>
    <row r="73" spans="1:2" x14ac:dyDescent="0.25">
      <c r="A73" s="16" t="s">
        <v>173</v>
      </c>
      <c r="B73" s="4"/>
    </row>
    <row r="74" spans="1:2" x14ac:dyDescent="0.25">
      <c r="A74" s="25" t="s">
        <v>92</v>
      </c>
      <c r="B74" s="4">
        <v>1</v>
      </c>
    </row>
    <row r="75" spans="1:2" x14ac:dyDescent="0.25">
      <c r="A75" s="25" t="s">
        <v>91</v>
      </c>
      <c r="B75" s="4">
        <v>15</v>
      </c>
    </row>
    <row r="76" spans="1:2" x14ac:dyDescent="0.25">
      <c r="A76" s="16" t="s">
        <v>148</v>
      </c>
      <c r="B76" s="4"/>
    </row>
    <row r="77" spans="1:2" x14ac:dyDescent="0.25">
      <c r="A77" s="25" t="s">
        <v>116</v>
      </c>
      <c r="B77" s="4"/>
    </row>
    <row r="78" spans="1:2" x14ac:dyDescent="0.25">
      <c r="A78" s="16" t="s">
        <v>216</v>
      </c>
      <c r="B78" s="4">
        <v>0</v>
      </c>
    </row>
    <row r="79" spans="1:2" x14ac:dyDescent="0.25">
      <c r="A79" s="16" t="s">
        <v>155</v>
      </c>
      <c r="B79" s="4">
        <v>0</v>
      </c>
    </row>
    <row r="80" spans="1:2" x14ac:dyDescent="0.25">
      <c r="A80" s="25" t="s">
        <v>138</v>
      </c>
      <c r="B80" s="4">
        <v>3</v>
      </c>
    </row>
    <row r="81" spans="1:2" x14ac:dyDescent="0.25">
      <c r="A81" s="25" t="s">
        <v>94</v>
      </c>
      <c r="B81" s="4">
        <v>1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107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229</v>
      </c>
      <c r="B1" s="4" t="s">
        <v>230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/>
    </row>
    <row r="4" spans="1:2" x14ac:dyDescent="0.25">
      <c r="A4" s="25" t="s">
        <v>162</v>
      </c>
      <c r="B4" s="4"/>
    </row>
    <row r="5" spans="1:2" x14ac:dyDescent="0.25">
      <c r="A5" s="16" t="s">
        <v>136</v>
      </c>
      <c r="B5" s="4"/>
    </row>
    <row r="6" spans="1:2" x14ac:dyDescent="0.25">
      <c r="A6" s="25" t="s">
        <v>158</v>
      </c>
      <c r="B6" s="4"/>
    </row>
    <row r="7" spans="1:2" x14ac:dyDescent="0.25">
      <c r="A7" s="16" t="s">
        <v>99</v>
      </c>
      <c r="B7" s="4"/>
    </row>
    <row r="8" spans="1:2" x14ac:dyDescent="0.25">
      <c r="A8" s="25" t="s">
        <v>215</v>
      </c>
      <c r="B8" s="4">
        <v>0</v>
      </c>
    </row>
    <row r="9" spans="1:2" x14ac:dyDescent="0.25">
      <c r="A9" s="25" t="s">
        <v>97</v>
      </c>
      <c r="B9" s="4"/>
    </row>
    <row r="10" spans="1:2" x14ac:dyDescent="0.25">
      <c r="A10" s="16" t="s">
        <v>88</v>
      </c>
      <c r="B10" s="4"/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>
        <v>6</v>
      </c>
    </row>
    <row r="13" spans="1:2" x14ac:dyDescent="0.25">
      <c r="A13" s="16" t="s">
        <v>109</v>
      </c>
      <c r="B13" s="4"/>
    </row>
    <row r="14" spans="1:2" x14ac:dyDescent="0.25">
      <c r="A14" s="16" t="s">
        <v>147</v>
      </c>
      <c r="B14" s="4">
        <v>3</v>
      </c>
    </row>
    <row r="15" spans="1:2" x14ac:dyDescent="0.25">
      <c r="A15" s="16" t="s">
        <v>101</v>
      </c>
      <c r="B15" s="4">
        <v>1</v>
      </c>
    </row>
    <row r="16" spans="1:2" x14ac:dyDescent="0.25">
      <c r="A16" s="16" t="s">
        <v>139</v>
      </c>
      <c r="B16" s="4">
        <v>1</v>
      </c>
    </row>
    <row r="17" spans="1:2" x14ac:dyDescent="0.25">
      <c r="A17" s="16" t="s">
        <v>137</v>
      </c>
      <c r="B17" s="4">
        <v>0</v>
      </c>
    </row>
    <row r="18" spans="1:2" x14ac:dyDescent="0.25">
      <c r="A18" s="16" t="s">
        <v>156</v>
      </c>
      <c r="B18" s="4">
        <v>1</v>
      </c>
    </row>
    <row r="19" spans="1:2" x14ac:dyDescent="0.25">
      <c r="A19" s="16" t="s">
        <v>115</v>
      </c>
      <c r="B19" s="4">
        <v>0</v>
      </c>
    </row>
    <row r="20" spans="1:2" x14ac:dyDescent="0.25">
      <c r="A20" s="25" t="s">
        <v>102</v>
      </c>
      <c r="B20" s="4">
        <v>3</v>
      </c>
    </row>
    <row r="21" spans="1:2" x14ac:dyDescent="0.25">
      <c r="A21" s="16" t="s">
        <v>96</v>
      </c>
      <c r="B21" s="4">
        <v>1</v>
      </c>
    </row>
    <row r="22" spans="1:2" x14ac:dyDescent="0.25">
      <c r="A22" s="25" t="s">
        <v>153</v>
      </c>
      <c r="B22" s="4">
        <v>0</v>
      </c>
    </row>
    <row r="23" spans="1:2" x14ac:dyDescent="0.25">
      <c r="A23" s="25" t="s">
        <v>100</v>
      </c>
      <c r="B23" s="4"/>
    </row>
    <row r="24" spans="1:2" x14ac:dyDescent="0.25">
      <c r="A24" s="25" t="s">
        <v>98</v>
      </c>
      <c r="B24" s="4"/>
    </row>
    <row r="25" spans="1:2" x14ac:dyDescent="0.25">
      <c r="A25" s="16" t="s">
        <v>130</v>
      </c>
      <c r="B25" s="4">
        <v>1</v>
      </c>
    </row>
    <row r="26" spans="1:2" x14ac:dyDescent="0.25">
      <c r="A26" s="16" t="s">
        <v>185</v>
      </c>
      <c r="B26" s="4"/>
    </row>
    <row r="27" spans="1:2" x14ac:dyDescent="0.25">
      <c r="A27" s="25" t="s">
        <v>150</v>
      </c>
      <c r="B27" s="4"/>
    </row>
    <row r="28" spans="1:2" x14ac:dyDescent="0.25">
      <c r="A28" s="16" t="s">
        <v>128</v>
      </c>
      <c r="B28" s="4">
        <v>3</v>
      </c>
    </row>
    <row r="29" spans="1:2" x14ac:dyDescent="0.25">
      <c r="A29" s="16" t="s">
        <v>114</v>
      </c>
      <c r="B29" s="4">
        <v>1</v>
      </c>
    </row>
    <row r="30" spans="1:2" x14ac:dyDescent="0.25">
      <c r="A30" s="16" t="s">
        <v>135</v>
      </c>
      <c r="B30" s="4"/>
    </row>
    <row r="31" spans="1:2" x14ac:dyDescent="0.25">
      <c r="A31" s="25" t="s">
        <v>111</v>
      </c>
      <c r="B31" s="4"/>
    </row>
    <row r="32" spans="1:2" x14ac:dyDescent="0.25">
      <c r="A32" s="16" t="s">
        <v>210</v>
      </c>
      <c r="B32" s="4">
        <v>0</v>
      </c>
    </row>
    <row r="33" spans="1:2" x14ac:dyDescent="0.25">
      <c r="A33" s="16" t="s">
        <v>231</v>
      </c>
      <c r="B33" s="4">
        <v>1</v>
      </c>
    </row>
    <row r="34" spans="1:2" x14ac:dyDescent="0.25">
      <c r="A34" s="16" t="s">
        <v>118</v>
      </c>
      <c r="B34" s="4"/>
    </row>
    <row r="35" spans="1:2" x14ac:dyDescent="0.25">
      <c r="A35" s="25" t="s">
        <v>159</v>
      </c>
      <c r="B35" s="4">
        <v>1</v>
      </c>
    </row>
    <row r="36" spans="1:2" x14ac:dyDescent="0.25">
      <c r="A36" s="25" t="s">
        <v>85</v>
      </c>
      <c r="B36" s="4"/>
    </row>
    <row r="37" spans="1:2" x14ac:dyDescent="0.25">
      <c r="A37" s="25" t="s">
        <v>113</v>
      </c>
      <c r="B37" s="4"/>
    </row>
    <row r="38" spans="1:2" x14ac:dyDescent="0.25">
      <c r="A38" s="25" t="s">
        <v>86</v>
      </c>
      <c r="B38" s="4"/>
    </row>
    <row r="39" spans="1:2" x14ac:dyDescent="0.25">
      <c r="A39" s="16" t="s">
        <v>140</v>
      </c>
      <c r="B39" s="4">
        <v>0</v>
      </c>
    </row>
    <row r="40" spans="1:2" x14ac:dyDescent="0.25">
      <c r="A40" s="25" t="s">
        <v>124</v>
      </c>
      <c r="B40" s="4">
        <v>6</v>
      </c>
    </row>
    <row r="41" spans="1:2" x14ac:dyDescent="0.25">
      <c r="A41" s="25" t="s">
        <v>90</v>
      </c>
      <c r="B41" s="4">
        <v>1</v>
      </c>
    </row>
    <row r="42" spans="1:2" x14ac:dyDescent="0.25">
      <c r="A42" s="16" t="s">
        <v>143</v>
      </c>
      <c r="B42" s="4">
        <v>3</v>
      </c>
    </row>
    <row r="43" spans="1:2" x14ac:dyDescent="0.25">
      <c r="A43" s="25" t="s">
        <v>192</v>
      </c>
      <c r="B43" s="4">
        <v>1</v>
      </c>
    </row>
    <row r="44" spans="1:2" x14ac:dyDescent="0.25">
      <c r="A44" s="16" t="s">
        <v>106</v>
      </c>
      <c r="B44" s="4">
        <v>0</v>
      </c>
    </row>
    <row r="45" spans="1:2" x14ac:dyDescent="0.25">
      <c r="A45" s="25" t="s">
        <v>129</v>
      </c>
      <c r="B45" s="4"/>
    </row>
    <row r="46" spans="1:2" x14ac:dyDescent="0.25">
      <c r="A46" s="25" t="s">
        <v>110</v>
      </c>
      <c r="B46" s="4"/>
    </row>
    <row r="47" spans="1:2" x14ac:dyDescent="0.25">
      <c r="A47" s="25" t="s">
        <v>141</v>
      </c>
      <c r="B47" s="4">
        <v>1</v>
      </c>
    </row>
    <row r="48" spans="1:2" x14ac:dyDescent="0.25">
      <c r="A48" s="25" t="s">
        <v>107</v>
      </c>
      <c r="B48" s="4">
        <v>20</v>
      </c>
    </row>
    <row r="49" spans="1:2" x14ac:dyDescent="0.25">
      <c r="A49" s="16" t="s">
        <v>122</v>
      </c>
      <c r="B49" s="4"/>
    </row>
    <row r="50" spans="1:2" x14ac:dyDescent="0.25">
      <c r="A50" s="16" t="s">
        <v>146</v>
      </c>
      <c r="B50" s="4"/>
    </row>
    <row r="51" spans="1:2" x14ac:dyDescent="0.25">
      <c r="A51" s="25" t="s">
        <v>119</v>
      </c>
      <c r="B51" s="4"/>
    </row>
    <row r="52" spans="1:2" x14ac:dyDescent="0.25">
      <c r="A52" s="25" t="s">
        <v>95</v>
      </c>
      <c r="B52" s="4"/>
    </row>
    <row r="53" spans="1:2" x14ac:dyDescent="0.25">
      <c r="A53" s="16" t="s">
        <v>84</v>
      </c>
      <c r="B53" s="4">
        <v>6</v>
      </c>
    </row>
    <row r="54" spans="1:2" x14ac:dyDescent="0.25">
      <c r="A54" s="25" t="s">
        <v>125</v>
      </c>
      <c r="B54" s="4">
        <v>1</v>
      </c>
    </row>
    <row r="55" spans="1:2" x14ac:dyDescent="0.25">
      <c r="A55" s="25" t="s">
        <v>121</v>
      </c>
      <c r="B55" s="4"/>
    </row>
    <row r="56" spans="1:2" x14ac:dyDescent="0.25">
      <c r="A56" s="16" t="s">
        <v>154</v>
      </c>
      <c r="B56" s="4"/>
    </row>
    <row r="57" spans="1:2" x14ac:dyDescent="0.25">
      <c r="A57" s="25" t="s">
        <v>190</v>
      </c>
      <c r="B57" s="4">
        <v>0</v>
      </c>
    </row>
    <row r="58" spans="1:2" x14ac:dyDescent="0.25">
      <c r="A58" s="16" t="s">
        <v>142</v>
      </c>
      <c r="B58" s="4"/>
    </row>
    <row r="59" spans="1:2" x14ac:dyDescent="0.25">
      <c r="A59" s="25" t="s">
        <v>145</v>
      </c>
      <c r="B59" s="4">
        <v>6</v>
      </c>
    </row>
    <row r="60" spans="1:2" x14ac:dyDescent="0.25">
      <c r="A60" s="16" t="s">
        <v>131</v>
      </c>
      <c r="B60" s="4"/>
    </row>
    <row r="61" spans="1:2" x14ac:dyDescent="0.25">
      <c r="A61" s="16" t="s">
        <v>126</v>
      </c>
      <c r="B61" s="4">
        <v>0</v>
      </c>
    </row>
    <row r="62" spans="1:2" x14ac:dyDescent="0.25">
      <c r="A62" s="25" t="s">
        <v>160</v>
      </c>
      <c r="B62" s="4">
        <v>1</v>
      </c>
    </row>
    <row r="63" spans="1:2" x14ac:dyDescent="0.25">
      <c r="A63" s="25" t="s">
        <v>87</v>
      </c>
      <c r="B63" s="4"/>
    </row>
    <row r="64" spans="1:2" x14ac:dyDescent="0.25">
      <c r="A64" s="16" t="s">
        <v>83</v>
      </c>
      <c r="B64" s="4">
        <v>15</v>
      </c>
    </row>
    <row r="65" spans="1:2" ht="15.75" customHeight="1" x14ac:dyDescent="0.25">
      <c r="A65" s="16" t="s">
        <v>226</v>
      </c>
      <c r="B65" s="4">
        <v>0</v>
      </c>
    </row>
    <row r="66" spans="1:2" x14ac:dyDescent="0.25">
      <c r="A66" s="16" t="s">
        <v>108</v>
      </c>
      <c r="B66" s="4"/>
    </row>
    <row r="67" spans="1:2" x14ac:dyDescent="0.25">
      <c r="A67" s="25" t="s">
        <v>208</v>
      </c>
      <c r="B67" s="4">
        <v>0</v>
      </c>
    </row>
    <row r="68" spans="1:2" x14ac:dyDescent="0.25">
      <c r="A68" s="25" t="s">
        <v>191</v>
      </c>
      <c r="B68" s="4">
        <v>0</v>
      </c>
    </row>
    <row r="69" spans="1:2" x14ac:dyDescent="0.25">
      <c r="A69" s="25" t="s">
        <v>89</v>
      </c>
      <c r="B69" s="4"/>
    </row>
    <row r="70" spans="1:2" x14ac:dyDescent="0.25">
      <c r="A70" s="16" t="s">
        <v>176</v>
      </c>
      <c r="B70" s="4">
        <v>3</v>
      </c>
    </row>
    <row r="71" spans="1:2" x14ac:dyDescent="0.25">
      <c r="A71" s="25" t="s">
        <v>103</v>
      </c>
      <c r="B71" s="4"/>
    </row>
    <row r="72" spans="1:2" x14ac:dyDescent="0.25">
      <c r="A72" s="16" t="s">
        <v>172</v>
      </c>
      <c r="B72" s="4">
        <v>1</v>
      </c>
    </row>
    <row r="73" spans="1:2" x14ac:dyDescent="0.25">
      <c r="A73" s="16" t="s">
        <v>173</v>
      </c>
      <c r="B73" s="4">
        <v>0</v>
      </c>
    </row>
    <row r="74" spans="1:2" x14ac:dyDescent="0.25">
      <c r="A74" s="25" t="s">
        <v>92</v>
      </c>
      <c r="B74" s="4">
        <v>1</v>
      </c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>
        <v>1</v>
      </c>
    </row>
    <row r="77" spans="1:2" x14ac:dyDescent="0.25">
      <c r="A77" s="25" t="s">
        <v>116</v>
      </c>
      <c r="B77" s="4"/>
    </row>
    <row r="78" spans="1:2" x14ac:dyDescent="0.25">
      <c r="A78" s="16" t="s">
        <v>216</v>
      </c>
      <c r="B78" s="4">
        <v>0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>
        <v>3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93</v>
      </c>
    </row>
  </sheetData>
  <sortState xmlns:xlrd2="http://schemas.microsoft.com/office/spreadsheetml/2017/richdata2" ref="A2:B81">
    <sortCondition ref="A2: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4"/>
  <sheetViews>
    <sheetView topLeftCell="A66"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236</v>
      </c>
      <c r="B1" s="4" t="s">
        <v>235</v>
      </c>
    </row>
    <row r="2" spans="1:2" x14ac:dyDescent="0.25">
      <c r="A2" s="16" t="s">
        <v>93</v>
      </c>
      <c r="B2" s="4">
        <v>0</v>
      </c>
    </row>
    <row r="3" spans="1:2" x14ac:dyDescent="0.25">
      <c r="A3" s="16" t="s">
        <v>105</v>
      </c>
      <c r="B3" s="4"/>
    </row>
    <row r="4" spans="1:2" x14ac:dyDescent="0.25">
      <c r="A4" s="25" t="s">
        <v>162</v>
      </c>
      <c r="B4" s="4">
        <v>1</v>
      </c>
    </row>
    <row r="5" spans="1:2" x14ac:dyDescent="0.25">
      <c r="A5" s="16" t="s">
        <v>136</v>
      </c>
      <c r="B5" s="4"/>
    </row>
    <row r="6" spans="1:2" x14ac:dyDescent="0.25">
      <c r="A6" s="25" t="s">
        <v>158</v>
      </c>
      <c r="B6" s="4">
        <v>0</v>
      </c>
    </row>
    <row r="7" spans="1:2" x14ac:dyDescent="0.25">
      <c r="A7" s="16" t="s">
        <v>99</v>
      </c>
      <c r="B7" s="4">
        <v>1</v>
      </c>
    </row>
    <row r="8" spans="1:2" x14ac:dyDescent="0.25">
      <c r="A8" s="25" t="s">
        <v>215</v>
      </c>
      <c r="B8" s="4"/>
    </row>
    <row r="9" spans="1:2" x14ac:dyDescent="0.25">
      <c r="A9" s="25" t="s">
        <v>97</v>
      </c>
      <c r="B9" s="4">
        <v>0</v>
      </c>
    </row>
    <row r="10" spans="1:2" x14ac:dyDescent="0.25">
      <c r="A10" s="16" t="s">
        <v>88</v>
      </c>
      <c r="B10" s="4">
        <v>1</v>
      </c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/>
    </row>
    <row r="13" spans="1:2" x14ac:dyDescent="0.25">
      <c r="A13" s="16" t="s">
        <v>109</v>
      </c>
      <c r="B13" s="4">
        <v>3</v>
      </c>
    </row>
    <row r="14" spans="1:2" x14ac:dyDescent="0.25">
      <c r="A14" s="16" t="s">
        <v>147</v>
      </c>
      <c r="B14" s="4">
        <v>0</v>
      </c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/>
    </row>
    <row r="17" spans="1:2" x14ac:dyDescent="0.25">
      <c r="A17" s="16" t="s">
        <v>137</v>
      </c>
      <c r="B17" s="4"/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/>
    </row>
    <row r="20" spans="1:2" x14ac:dyDescent="0.25">
      <c r="A20" s="25" t="s">
        <v>102</v>
      </c>
      <c r="B20" s="4"/>
    </row>
    <row r="21" spans="1:2" x14ac:dyDescent="0.25">
      <c r="A21" s="16" t="s">
        <v>96</v>
      </c>
      <c r="B21" s="4">
        <v>1</v>
      </c>
    </row>
    <row r="22" spans="1:2" x14ac:dyDescent="0.25">
      <c r="A22" s="25" t="s">
        <v>153</v>
      </c>
      <c r="B22" s="4">
        <v>6</v>
      </c>
    </row>
    <row r="23" spans="1:2" x14ac:dyDescent="0.25">
      <c r="A23" s="25" t="s">
        <v>100</v>
      </c>
      <c r="B23" s="4">
        <v>0</v>
      </c>
    </row>
    <row r="24" spans="1:2" x14ac:dyDescent="0.25">
      <c r="A24" s="25" t="s">
        <v>98</v>
      </c>
      <c r="B24" s="4">
        <v>1</v>
      </c>
    </row>
    <row r="25" spans="1:2" x14ac:dyDescent="0.25">
      <c r="A25" s="16" t="s">
        <v>130</v>
      </c>
      <c r="B25" s="4">
        <v>1</v>
      </c>
    </row>
    <row r="26" spans="1:2" x14ac:dyDescent="0.25">
      <c r="A26" s="16" t="s">
        <v>185</v>
      </c>
      <c r="B26" s="4"/>
    </row>
    <row r="27" spans="1:2" x14ac:dyDescent="0.25">
      <c r="A27" s="25" t="s">
        <v>150</v>
      </c>
      <c r="B27" s="4"/>
    </row>
    <row r="28" spans="1:2" x14ac:dyDescent="0.25">
      <c r="A28" s="16" t="s">
        <v>128</v>
      </c>
      <c r="B28" s="4">
        <v>1</v>
      </c>
    </row>
    <row r="29" spans="1:2" x14ac:dyDescent="0.25">
      <c r="A29" s="16" t="s">
        <v>114</v>
      </c>
      <c r="B29" s="4"/>
    </row>
    <row r="30" spans="1:2" x14ac:dyDescent="0.25">
      <c r="A30" s="16" t="s">
        <v>135</v>
      </c>
      <c r="B30" s="4">
        <v>20</v>
      </c>
    </row>
    <row r="31" spans="1:2" x14ac:dyDescent="0.25">
      <c r="A31" s="25" t="s">
        <v>111</v>
      </c>
      <c r="B31" s="4"/>
    </row>
    <row r="32" spans="1:2" x14ac:dyDescent="0.25">
      <c r="A32" s="16" t="s">
        <v>210</v>
      </c>
      <c r="B32" s="4"/>
    </row>
    <row r="33" spans="1:2" x14ac:dyDescent="0.25">
      <c r="A33" s="16" t="s">
        <v>231</v>
      </c>
      <c r="B33" s="4">
        <v>6</v>
      </c>
    </row>
    <row r="34" spans="1:2" x14ac:dyDescent="0.25">
      <c r="A34" s="16" t="s">
        <v>118</v>
      </c>
      <c r="B34" s="4">
        <v>6</v>
      </c>
    </row>
    <row r="35" spans="1:2" x14ac:dyDescent="0.25">
      <c r="A35" s="25" t="s">
        <v>159</v>
      </c>
      <c r="B35" s="4"/>
    </row>
    <row r="36" spans="1:2" x14ac:dyDescent="0.25">
      <c r="A36" s="25" t="s">
        <v>85</v>
      </c>
      <c r="B36" s="4">
        <v>0</v>
      </c>
    </row>
    <row r="37" spans="1:2" x14ac:dyDescent="0.25">
      <c r="A37" s="25" t="s">
        <v>113</v>
      </c>
      <c r="B37" s="4"/>
    </row>
    <row r="38" spans="1:2" x14ac:dyDescent="0.25">
      <c r="A38" s="25" t="s">
        <v>86</v>
      </c>
      <c r="B38" s="4"/>
    </row>
    <row r="39" spans="1:2" x14ac:dyDescent="0.25">
      <c r="A39" s="16" t="s">
        <v>140</v>
      </c>
      <c r="B39" s="4">
        <v>0</v>
      </c>
    </row>
    <row r="40" spans="1:2" x14ac:dyDescent="0.25">
      <c r="A40" s="25" t="s">
        <v>90</v>
      </c>
      <c r="B40" s="4"/>
    </row>
    <row r="41" spans="1:2" x14ac:dyDescent="0.25">
      <c r="A41" s="16" t="s">
        <v>143</v>
      </c>
      <c r="B41" s="4"/>
    </row>
    <row r="42" spans="1:2" x14ac:dyDescent="0.25">
      <c r="A42" s="25" t="s">
        <v>192</v>
      </c>
      <c r="B42" s="4"/>
    </row>
    <row r="43" spans="1:2" x14ac:dyDescent="0.25">
      <c r="A43" s="16" t="s">
        <v>106</v>
      </c>
      <c r="B43" s="4">
        <v>0</v>
      </c>
    </row>
    <row r="44" spans="1:2" x14ac:dyDescent="0.25">
      <c r="A44" s="25" t="s">
        <v>129</v>
      </c>
      <c r="B44" s="4">
        <v>0</v>
      </c>
    </row>
    <row r="45" spans="1:2" x14ac:dyDescent="0.25">
      <c r="A45" s="25" t="s">
        <v>110</v>
      </c>
      <c r="B45" s="4">
        <v>0</v>
      </c>
    </row>
    <row r="46" spans="1:2" x14ac:dyDescent="0.25">
      <c r="A46" s="25" t="s">
        <v>141</v>
      </c>
      <c r="B46" s="4">
        <v>0</v>
      </c>
    </row>
    <row r="47" spans="1:2" x14ac:dyDescent="0.25">
      <c r="A47" s="25" t="s">
        <v>107</v>
      </c>
      <c r="B47" s="4"/>
    </row>
    <row r="48" spans="1:2" x14ac:dyDescent="0.25">
      <c r="A48" s="16" t="s">
        <v>122</v>
      </c>
      <c r="B48" s="4"/>
    </row>
    <row r="49" spans="1:2" x14ac:dyDescent="0.25">
      <c r="A49" s="16" t="s">
        <v>146</v>
      </c>
      <c r="B49" s="4"/>
    </row>
    <row r="50" spans="1:2" x14ac:dyDescent="0.25">
      <c r="A50" s="25" t="s">
        <v>119</v>
      </c>
      <c r="B50" s="4">
        <v>0</v>
      </c>
    </row>
    <row r="51" spans="1:2" x14ac:dyDescent="0.25">
      <c r="A51" s="25" t="s">
        <v>95</v>
      </c>
      <c r="B51" s="4">
        <v>3</v>
      </c>
    </row>
    <row r="52" spans="1:2" x14ac:dyDescent="0.25">
      <c r="A52" s="16" t="s">
        <v>84</v>
      </c>
      <c r="B52" s="4"/>
    </row>
    <row r="53" spans="1:2" x14ac:dyDescent="0.25">
      <c r="A53" s="25" t="s">
        <v>125</v>
      </c>
      <c r="B53" s="4">
        <v>10</v>
      </c>
    </row>
    <row r="54" spans="1:2" x14ac:dyDescent="0.25">
      <c r="A54" s="25" t="s">
        <v>121</v>
      </c>
      <c r="B54" s="4"/>
    </row>
    <row r="55" spans="1:2" x14ac:dyDescent="0.25">
      <c r="A55" s="16" t="s">
        <v>154</v>
      </c>
      <c r="B55" s="4"/>
    </row>
    <row r="56" spans="1:2" x14ac:dyDescent="0.25">
      <c r="A56" s="25" t="s">
        <v>190</v>
      </c>
      <c r="B56" s="4">
        <v>10</v>
      </c>
    </row>
    <row r="57" spans="1:2" x14ac:dyDescent="0.25">
      <c r="A57" s="16" t="s">
        <v>142</v>
      </c>
      <c r="B57" s="4"/>
    </row>
    <row r="58" spans="1:2" x14ac:dyDescent="0.25">
      <c r="A58" s="25" t="s">
        <v>145</v>
      </c>
      <c r="B58" s="4"/>
    </row>
    <row r="59" spans="1:2" x14ac:dyDescent="0.25">
      <c r="A59" s="16" t="s">
        <v>131</v>
      </c>
      <c r="B59" s="4">
        <v>1</v>
      </c>
    </row>
    <row r="60" spans="1:2" x14ac:dyDescent="0.25">
      <c r="A60" s="16" t="s">
        <v>126</v>
      </c>
      <c r="B60" s="4"/>
    </row>
    <row r="61" spans="1:2" x14ac:dyDescent="0.25">
      <c r="A61" s="25" t="s">
        <v>160</v>
      </c>
      <c r="B61" s="4">
        <v>1</v>
      </c>
    </row>
    <row r="62" spans="1:2" x14ac:dyDescent="0.25">
      <c r="A62" s="25" t="s">
        <v>120</v>
      </c>
      <c r="B62" s="4">
        <v>1</v>
      </c>
    </row>
    <row r="63" spans="1:2" x14ac:dyDescent="0.25">
      <c r="A63" s="25" t="s">
        <v>87</v>
      </c>
      <c r="B63" s="4"/>
    </row>
    <row r="64" spans="1:2" x14ac:dyDescent="0.25">
      <c r="A64" s="16" t="s">
        <v>83</v>
      </c>
      <c r="B64" s="4"/>
    </row>
    <row r="65" spans="1:2" ht="15.75" customHeight="1" x14ac:dyDescent="0.25">
      <c r="A65" s="16" t="s">
        <v>226</v>
      </c>
      <c r="B65" s="4">
        <v>0</v>
      </c>
    </row>
    <row r="66" spans="1:2" x14ac:dyDescent="0.25">
      <c r="A66" s="16" t="s">
        <v>108</v>
      </c>
      <c r="B66" s="4"/>
    </row>
    <row r="67" spans="1:2" x14ac:dyDescent="0.25">
      <c r="A67" s="25" t="s">
        <v>208</v>
      </c>
      <c r="B67" s="4">
        <v>0</v>
      </c>
    </row>
    <row r="68" spans="1:2" x14ac:dyDescent="0.25">
      <c r="A68" s="25" t="s">
        <v>191</v>
      </c>
      <c r="B68" s="4"/>
    </row>
    <row r="69" spans="1:2" x14ac:dyDescent="0.25">
      <c r="A69" s="25" t="s">
        <v>89</v>
      </c>
      <c r="B69" s="4">
        <v>3</v>
      </c>
    </row>
    <row r="70" spans="1:2" x14ac:dyDescent="0.25">
      <c r="A70" s="16" t="s">
        <v>176</v>
      </c>
      <c r="B70" s="4">
        <v>0</v>
      </c>
    </row>
    <row r="71" spans="1:2" x14ac:dyDescent="0.25">
      <c r="A71" s="25" t="s">
        <v>103</v>
      </c>
      <c r="B71" s="4"/>
    </row>
    <row r="72" spans="1:2" x14ac:dyDescent="0.25">
      <c r="A72" s="16" t="s">
        <v>172</v>
      </c>
      <c r="B72" s="4"/>
    </row>
    <row r="73" spans="1:2" x14ac:dyDescent="0.25">
      <c r="A73" s="16" t="s">
        <v>173</v>
      </c>
      <c r="B73" s="4"/>
    </row>
    <row r="74" spans="1:2" x14ac:dyDescent="0.25">
      <c r="A74" s="25" t="s">
        <v>92</v>
      </c>
      <c r="B74" s="4"/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/>
    </row>
    <row r="77" spans="1:2" x14ac:dyDescent="0.25">
      <c r="A77" s="25" t="s">
        <v>116</v>
      </c>
      <c r="B77" s="4">
        <v>1</v>
      </c>
    </row>
    <row r="78" spans="1:2" x14ac:dyDescent="0.25">
      <c r="A78" s="16" t="s">
        <v>216</v>
      </c>
      <c r="B78" s="4"/>
    </row>
    <row r="79" spans="1:2" x14ac:dyDescent="0.25">
      <c r="A79" s="16" t="s">
        <v>155</v>
      </c>
      <c r="B79" s="4">
        <v>3</v>
      </c>
    </row>
    <row r="80" spans="1:2" x14ac:dyDescent="0.25">
      <c r="A80" s="25" t="s">
        <v>138</v>
      </c>
      <c r="B80" s="4"/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81</v>
      </c>
    </row>
  </sheetData>
  <sortState xmlns:xlrd2="http://schemas.microsoft.com/office/spreadsheetml/2017/richdata2" ref="A23:A65">
    <sortCondition ref="A65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84"/>
  <sheetViews>
    <sheetView topLeftCell="A54" workbookViewId="0">
      <selection activeCell="A54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237</v>
      </c>
      <c r="B1" s="4" t="s">
        <v>238</v>
      </c>
    </row>
    <row r="2" spans="1:2" x14ac:dyDescent="0.25">
      <c r="A2" s="16" t="s">
        <v>93</v>
      </c>
      <c r="B2" s="4">
        <v>12</v>
      </c>
    </row>
    <row r="3" spans="1:2" x14ac:dyDescent="0.25">
      <c r="A3" s="16" t="s">
        <v>105</v>
      </c>
      <c r="B3" s="4">
        <v>6</v>
      </c>
    </row>
    <row r="4" spans="1:2" x14ac:dyDescent="0.25">
      <c r="A4" s="25" t="s">
        <v>162</v>
      </c>
      <c r="B4" s="4">
        <v>6</v>
      </c>
    </row>
    <row r="5" spans="1:2" x14ac:dyDescent="0.25">
      <c r="A5" s="16" t="s">
        <v>136</v>
      </c>
      <c r="B5" s="4">
        <v>0</v>
      </c>
    </row>
    <row r="6" spans="1:2" x14ac:dyDescent="0.25">
      <c r="A6" s="25" t="s">
        <v>158</v>
      </c>
      <c r="B6" s="4">
        <v>2</v>
      </c>
    </row>
    <row r="7" spans="1:2" x14ac:dyDescent="0.25">
      <c r="A7" s="16" t="s">
        <v>99</v>
      </c>
      <c r="B7" s="4">
        <v>0</v>
      </c>
    </row>
    <row r="8" spans="1:2" x14ac:dyDescent="0.25">
      <c r="A8" s="25" t="s">
        <v>215</v>
      </c>
      <c r="B8" s="4"/>
    </row>
    <row r="9" spans="1:2" x14ac:dyDescent="0.25">
      <c r="A9" s="25" t="s">
        <v>97</v>
      </c>
      <c r="B9" s="4">
        <v>2</v>
      </c>
    </row>
    <row r="10" spans="1:2" x14ac:dyDescent="0.25">
      <c r="A10" s="16" t="s">
        <v>88</v>
      </c>
      <c r="B10" s="4">
        <v>2</v>
      </c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>
        <v>2</v>
      </c>
    </row>
    <row r="13" spans="1:2" x14ac:dyDescent="0.25">
      <c r="A13" s="16" t="s">
        <v>109</v>
      </c>
      <c r="B13" s="4">
        <v>12</v>
      </c>
    </row>
    <row r="14" spans="1:2" x14ac:dyDescent="0.25">
      <c r="A14" s="16" t="s">
        <v>147</v>
      </c>
      <c r="B14" s="4"/>
    </row>
    <row r="15" spans="1:2" x14ac:dyDescent="0.25">
      <c r="A15" s="16" t="s">
        <v>104</v>
      </c>
      <c r="B15" s="4">
        <v>0</v>
      </c>
    </row>
    <row r="16" spans="1:2" x14ac:dyDescent="0.25">
      <c r="A16" s="16" t="s">
        <v>101</v>
      </c>
      <c r="B16" s="4">
        <v>12</v>
      </c>
    </row>
    <row r="17" spans="1:2" x14ac:dyDescent="0.25">
      <c r="A17" s="25" t="s">
        <v>243</v>
      </c>
      <c r="B17" s="4">
        <v>12</v>
      </c>
    </row>
    <row r="18" spans="1:2" x14ac:dyDescent="0.25">
      <c r="A18" s="16" t="s">
        <v>139</v>
      </c>
      <c r="B18" s="4">
        <v>0</v>
      </c>
    </row>
    <row r="19" spans="1:2" x14ac:dyDescent="0.25">
      <c r="A19" s="16" t="s">
        <v>137</v>
      </c>
      <c r="B19" s="4">
        <v>0</v>
      </c>
    </row>
    <row r="20" spans="1:2" x14ac:dyDescent="0.25">
      <c r="A20" s="16" t="s">
        <v>156</v>
      </c>
      <c r="B20" s="4">
        <v>2</v>
      </c>
    </row>
    <row r="21" spans="1:2" x14ac:dyDescent="0.25">
      <c r="A21" s="16" t="s">
        <v>115</v>
      </c>
      <c r="B21" s="4">
        <v>0</v>
      </c>
    </row>
    <row r="22" spans="1:2" x14ac:dyDescent="0.25">
      <c r="A22" s="25" t="s">
        <v>102</v>
      </c>
      <c r="B22" s="4">
        <v>6</v>
      </c>
    </row>
    <row r="23" spans="1:2" x14ac:dyDescent="0.25">
      <c r="A23" s="16" t="s">
        <v>96</v>
      </c>
      <c r="B23" s="4">
        <v>0</v>
      </c>
    </row>
    <row r="24" spans="1:2" x14ac:dyDescent="0.25">
      <c r="A24" s="25" t="s">
        <v>100</v>
      </c>
      <c r="B24" s="4">
        <v>2</v>
      </c>
    </row>
    <row r="25" spans="1:2" x14ac:dyDescent="0.25">
      <c r="A25" s="25" t="s">
        <v>98</v>
      </c>
      <c r="B25" s="4">
        <v>6</v>
      </c>
    </row>
    <row r="26" spans="1:2" x14ac:dyDescent="0.25">
      <c r="A26" s="25" t="s">
        <v>245</v>
      </c>
      <c r="B26" s="4">
        <v>0</v>
      </c>
    </row>
    <row r="27" spans="1:2" x14ac:dyDescent="0.25">
      <c r="A27" s="16" t="s">
        <v>185</v>
      </c>
      <c r="B27" s="4">
        <v>0</v>
      </c>
    </row>
    <row r="28" spans="1:2" x14ac:dyDescent="0.25">
      <c r="A28" s="25" t="s">
        <v>150</v>
      </c>
      <c r="B28" s="4">
        <v>2</v>
      </c>
    </row>
    <row r="29" spans="1:2" x14ac:dyDescent="0.25">
      <c r="A29" s="16" t="s">
        <v>128</v>
      </c>
      <c r="B29" s="4"/>
    </row>
    <row r="30" spans="1:2" x14ac:dyDescent="0.25">
      <c r="A30" s="16" t="s">
        <v>135</v>
      </c>
      <c r="B30" s="4">
        <v>2</v>
      </c>
    </row>
    <row r="31" spans="1:2" x14ac:dyDescent="0.25">
      <c r="A31" s="16" t="s">
        <v>242</v>
      </c>
      <c r="B31" s="4">
        <v>6</v>
      </c>
    </row>
    <row r="32" spans="1:2" x14ac:dyDescent="0.25">
      <c r="A32" s="25" t="s">
        <v>111</v>
      </c>
      <c r="B32" s="4">
        <v>0</v>
      </c>
    </row>
    <row r="33" spans="1:2" x14ac:dyDescent="0.25">
      <c r="A33" s="16" t="s">
        <v>210</v>
      </c>
      <c r="B33" s="4">
        <v>0</v>
      </c>
    </row>
    <row r="34" spans="1:2" x14ac:dyDescent="0.25">
      <c r="A34" s="16" t="s">
        <v>118</v>
      </c>
      <c r="B34" s="4">
        <v>6</v>
      </c>
    </row>
    <row r="35" spans="1:2" x14ac:dyDescent="0.25">
      <c r="A35" s="16" t="s">
        <v>161</v>
      </c>
      <c r="B35" s="4">
        <v>0</v>
      </c>
    </row>
    <row r="36" spans="1:2" x14ac:dyDescent="0.25">
      <c r="A36" s="25" t="s">
        <v>159</v>
      </c>
      <c r="B36" s="4">
        <v>2</v>
      </c>
    </row>
    <row r="37" spans="1:2" x14ac:dyDescent="0.25">
      <c r="A37" s="25" t="s">
        <v>85</v>
      </c>
      <c r="B37" s="4">
        <v>6</v>
      </c>
    </row>
    <row r="38" spans="1:2" x14ac:dyDescent="0.25">
      <c r="A38" s="25" t="s">
        <v>113</v>
      </c>
      <c r="B38" s="4">
        <v>0</v>
      </c>
    </row>
    <row r="39" spans="1:2" x14ac:dyDescent="0.25">
      <c r="A39" s="25" t="s">
        <v>86</v>
      </c>
      <c r="B39" s="4">
        <v>6</v>
      </c>
    </row>
    <row r="40" spans="1:2" x14ac:dyDescent="0.25">
      <c r="A40" s="25" t="s">
        <v>90</v>
      </c>
      <c r="B40" s="4">
        <v>12</v>
      </c>
    </row>
    <row r="41" spans="1:2" x14ac:dyDescent="0.25">
      <c r="A41" s="16" t="s">
        <v>143</v>
      </c>
      <c r="B41" s="4" t="s">
        <v>272</v>
      </c>
    </row>
    <row r="42" spans="1:2" x14ac:dyDescent="0.25">
      <c r="A42" s="25" t="s">
        <v>239</v>
      </c>
      <c r="B42" s="4">
        <v>0</v>
      </c>
    </row>
    <row r="43" spans="1:2" x14ac:dyDescent="0.25">
      <c r="A43" s="25" t="s">
        <v>192</v>
      </c>
      <c r="B43" s="4">
        <v>2</v>
      </c>
    </row>
    <row r="44" spans="1:2" x14ac:dyDescent="0.25">
      <c r="A44" s="16" t="s">
        <v>106</v>
      </c>
      <c r="B44" s="4"/>
    </row>
    <row r="45" spans="1:2" x14ac:dyDescent="0.25">
      <c r="A45" s="25" t="s">
        <v>129</v>
      </c>
      <c r="B45" s="4" t="s">
        <v>272</v>
      </c>
    </row>
    <row r="46" spans="1:2" x14ac:dyDescent="0.25">
      <c r="A46" s="25" t="s">
        <v>110</v>
      </c>
      <c r="B46" s="4">
        <v>0</v>
      </c>
    </row>
    <row r="47" spans="1:2" x14ac:dyDescent="0.25">
      <c r="A47" s="25" t="s">
        <v>141</v>
      </c>
      <c r="B47" s="4"/>
    </row>
    <row r="48" spans="1:2" x14ac:dyDescent="0.25">
      <c r="A48" s="25" t="s">
        <v>241</v>
      </c>
      <c r="B48" s="4">
        <v>0</v>
      </c>
    </row>
    <row r="49" spans="1:2" x14ac:dyDescent="0.25">
      <c r="A49" s="25" t="s">
        <v>107</v>
      </c>
      <c r="B49" s="4">
        <v>2</v>
      </c>
    </row>
    <row r="50" spans="1:2" x14ac:dyDescent="0.25">
      <c r="A50" s="16" t="s">
        <v>122</v>
      </c>
      <c r="B50" s="4">
        <v>2</v>
      </c>
    </row>
    <row r="51" spans="1:2" x14ac:dyDescent="0.25">
      <c r="A51" s="16" t="s">
        <v>146</v>
      </c>
      <c r="B51" s="4">
        <v>0</v>
      </c>
    </row>
    <row r="52" spans="1:2" x14ac:dyDescent="0.25">
      <c r="A52" s="25" t="s">
        <v>119</v>
      </c>
      <c r="B52" s="4">
        <v>6</v>
      </c>
    </row>
    <row r="53" spans="1:2" x14ac:dyDescent="0.25">
      <c r="A53" s="25" t="s">
        <v>95</v>
      </c>
      <c r="B53" s="4">
        <v>2</v>
      </c>
    </row>
    <row r="54" spans="1:2" x14ac:dyDescent="0.25">
      <c r="A54" s="25" t="s">
        <v>182</v>
      </c>
      <c r="B54" s="4">
        <v>6</v>
      </c>
    </row>
    <row r="55" spans="1:2" x14ac:dyDescent="0.25">
      <c r="A55" s="16" t="s">
        <v>84</v>
      </c>
      <c r="B55" s="4">
        <v>40</v>
      </c>
    </row>
    <row r="56" spans="1:2" x14ac:dyDescent="0.25">
      <c r="A56" s="25" t="s">
        <v>125</v>
      </c>
      <c r="B56" s="4">
        <v>2</v>
      </c>
    </row>
    <row r="57" spans="1:2" x14ac:dyDescent="0.25">
      <c r="A57" s="16" t="s">
        <v>154</v>
      </c>
      <c r="B57" s="4">
        <v>6</v>
      </c>
    </row>
    <row r="58" spans="1:2" x14ac:dyDescent="0.25">
      <c r="A58" s="16" t="s">
        <v>247</v>
      </c>
      <c r="B58" s="4">
        <v>2</v>
      </c>
    </row>
    <row r="59" spans="1:2" x14ac:dyDescent="0.25">
      <c r="A59" s="16" t="s">
        <v>142</v>
      </c>
      <c r="B59" s="4">
        <v>0</v>
      </c>
    </row>
    <row r="60" spans="1:2" x14ac:dyDescent="0.25">
      <c r="A60" s="25" t="s">
        <v>145</v>
      </c>
      <c r="B60" s="4">
        <v>0</v>
      </c>
    </row>
    <row r="61" spans="1:2" x14ac:dyDescent="0.25">
      <c r="A61" s="16" t="s">
        <v>131</v>
      </c>
      <c r="B61" s="4">
        <v>2</v>
      </c>
    </row>
    <row r="62" spans="1:2" x14ac:dyDescent="0.25">
      <c r="A62" s="16" t="s">
        <v>240</v>
      </c>
      <c r="B62" s="4">
        <v>6</v>
      </c>
    </row>
    <row r="63" spans="1:2" x14ac:dyDescent="0.25">
      <c r="A63" s="16" t="s">
        <v>126</v>
      </c>
      <c r="B63" s="4">
        <v>2</v>
      </c>
    </row>
    <row r="64" spans="1:2" x14ac:dyDescent="0.25">
      <c r="A64" s="16" t="s">
        <v>270</v>
      </c>
      <c r="B64" s="4">
        <v>20</v>
      </c>
    </row>
    <row r="65" spans="1:2" ht="15.75" customHeight="1" x14ac:dyDescent="0.25">
      <c r="A65" s="25" t="s">
        <v>120</v>
      </c>
      <c r="B65" s="4">
        <v>30</v>
      </c>
    </row>
    <row r="66" spans="1:2" x14ac:dyDescent="0.25">
      <c r="A66" s="25" t="s">
        <v>87</v>
      </c>
      <c r="B66" s="4">
        <v>12</v>
      </c>
    </row>
    <row r="67" spans="1:2" x14ac:dyDescent="0.25">
      <c r="A67" s="16" t="s">
        <v>83</v>
      </c>
      <c r="B67" s="4">
        <v>12</v>
      </c>
    </row>
    <row r="68" spans="1:2" x14ac:dyDescent="0.25">
      <c r="A68" s="16" t="s">
        <v>244</v>
      </c>
      <c r="B68" s="4">
        <v>2</v>
      </c>
    </row>
    <row r="69" spans="1:2" x14ac:dyDescent="0.25">
      <c r="A69" s="16" t="s">
        <v>108</v>
      </c>
      <c r="B69" s="4">
        <v>0</v>
      </c>
    </row>
    <row r="70" spans="1:2" x14ac:dyDescent="0.25">
      <c r="A70" s="16" t="s">
        <v>246</v>
      </c>
      <c r="B70" s="4">
        <v>0</v>
      </c>
    </row>
    <row r="71" spans="1:2" x14ac:dyDescent="0.25">
      <c r="A71" s="25" t="s">
        <v>191</v>
      </c>
      <c r="B71" s="4">
        <v>2</v>
      </c>
    </row>
    <row r="72" spans="1:2" x14ac:dyDescent="0.25">
      <c r="A72" s="25" t="s">
        <v>89</v>
      </c>
      <c r="B72" s="4">
        <v>6</v>
      </c>
    </row>
    <row r="73" spans="1:2" x14ac:dyDescent="0.25">
      <c r="A73" s="25" t="s">
        <v>103</v>
      </c>
      <c r="B73" s="4">
        <v>0</v>
      </c>
    </row>
    <row r="74" spans="1:2" x14ac:dyDescent="0.25">
      <c r="A74" s="16" t="s">
        <v>173</v>
      </c>
      <c r="B74" s="4">
        <v>2</v>
      </c>
    </row>
    <row r="75" spans="1:2" x14ac:dyDescent="0.25">
      <c r="A75" s="25" t="s">
        <v>92</v>
      </c>
      <c r="B75" s="4">
        <v>2</v>
      </c>
    </row>
    <row r="76" spans="1:2" x14ac:dyDescent="0.25">
      <c r="A76" s="25" t="s">
        <v>91</v>
      </c>
      <c r="B76" s="4">
        <v>2</v>
      </c>
    </row>
    <row r="77" spans="1:2" x14ac:dyDescent="0.25">
      <c r="A77" s="16" t="s">
        <v>148</v>
      </c>
      <c r="B77" s="4">
        <v>2</v>
      </c>
    </row>
    <row r="78" spans="1:2" x14ac:dyDescent="0.25">
      <c r="A78" s="25" t="s">
        <v>271</v>
      </c>
      <c r="B78" s="4">
        <v>6</v>
      </c>
    </row>
    <row r="79" spans="1:2" x14ac:dyDescent="0.25">
      <c r="A79" s="16" t="s">
        <v>155</v>
      </c>
      <c r="B79" s="4">
        <v>0</v>
      </c>
    </row>
    <row r="80" spans="1:2" x14ac:dyDescent="0.25">
      <c r="A80" s="25" t="s">
        <v>138</v>
      </c>
      <c r="B80" s="4">
        <v>0</v>
      </c>
    </row>
    <row r="81" spans="1:2" x14ac:dyDescent="0.25">
      <c r="A81" s="25" t="s">
        <v>94</v>
      </c>
      <c r="B81" s="4">
        <v>0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304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274</v>
      </c>
      <c r="B1" s="4" t="s">
        <v>273</v>
      </c>
    </row>
    <row r="2" spans="1:2" x14ac:dyDescent="0.25">
      <c r="A2" s="16" t="s">
        <v>93</v>
      </c>
      <c r="B2" s="4">
        <v>1</v>
      </c>
    </row>
    <row r="3" spans="1:2" x14ac:dyDescent="0.25">
      <c r="A3" s="16" t="s">
        <v>105</v>
      </c>
      <c r="B3" s="4">
        <v>1</v>
      </c>
    </row>
    <row r="4" spans="1:2" x14ac:dyDescent="0.25">
      <c r="A4" s="25" t="s">
        <v>162</v>
      </c>
      <c r="B4" s="4">
        <v>10</v>
      </c>
    </row>
    <row r="5" spans="1:2" x14ac:dyDescent="0.25">
      <c r="A5" s="16" t="s">
        <v>136</v>
      </c>
      <c r="B5" s="4">
        <v>1</v>
      </c>
    </row>
    <row r="6" spans="1:2" x14ac:dyDescent="0.25">
      <c r="A6" s="25" t="s">
        <v>158</v>
      </c>
      <c r="B6" s="4">
        <v>1</v>
      </c>
    </row>
    <row r="7" spans="1:2" x14ac:dyDescent="0.25">
      <c r="A7" s="16" t="s">
        <v>99</v>
      </c>
      <c r="B7" s="4">
        <v>3</v>
      </c>
    </row>
    <row r="8" spans="1:2" x14ac:dyDescent="0.25">
      <c r="A8" s="25" t="s">
        <v>215</v>
      </c>
      <c r="B8" s="4">
        <v>1</v>
      </c>
    </row>
    <row r="9" spans="1:2" x14ac:dyDescent="0.25">
      <c r="A9" s="25" t="s">
        <v>97</v>
      </c>
      <c r="B9" s="4">
        <v>3</v>
      </c>
    </row>
    <row r="10" spans="1:2" x14ac:dyDescent="0.25">
      <c r="A10" s="16" t="s">
        <v>88</v>
      </c>
      <c r="B10" s="4">
        <v>3</v>
      </c>
    </row>
    <row r="11" spans="1:2" x14ac:dyDescent="0.25">
      <c r="A11" s="25" t="s">
        <v>276</v>
      </c>
      <c r="B11" s="4">
        <v>1</v>
      </c>
    </row>
    <row r="12" spans="1:2" x14ac:dyDescent="0.25">
      <c r="A12" s="25" t="s">
        <v>223</v>
      </c>
      <c r="B12" s="4"/>
    </row>
    <row r="13" spans="1:2" x14ac:dyDescent="0.25">
      <c r="A13" s="25" t="s">
        <v>157</v>
      </c>
      <c r="B13" s="4">
        <v>1</v>
      </c>
    </row>
    <row r="14" spans="1:2" x14ac:dyDescent="0.25">
      <c r="A14" s="16" t="s">
        <v>117</v>
      </c>
      <c r="B14" s="4">
        <v>3</v>
      </c>
    </row>
    <row r="15" spans="1:2" x14ac:dyDescent="0.25">
      <c r="A15" s="16" t="s">
        <v>109</v>
      </c>
      <c r="B15" s="4">
        <v>1</v>
      </c>
    </row>
    <row r="16" spans="1:2" x14ac:dyDescent="0.25">
      <c r="A16" s="16" t="s">
        <v>104</v>
      </c>
      <c r="B16" s="4">
        <v>3</v>
      </c>
    </row>
    <row r="17" spans="1:2" x14ac:dyDescent="0.25">
      <c r="A17" s="16" t="s">
        <v>101</v>
      </c>
      <c r="B17" s="4">
        <v>1</v>
      </c>
    </row>
    <row r="18" spans="1:2" x14ac:dyDescent="0.25">
      <c r="A18" s="16" t="s">
        <v>139</v>
      </c>
      <c r="B18" s="4">
        <v>1</v>
      </c>
    </row>
    <row r="19" spans="1:2" x14ac:dyDescent="0.25">
      <c r="A19" s="16" t="s">
        <v>137</v>
      </c>
      <c r="B19" s="4">
        <v>1</v>
      </c>
    </row>
    <row r="20" spans="1:2" x14ac:dyDescent="0.25">
      <c r="A20" s="16" t="s">
        <v>156</v>
      </c>
      <c r="B20" s="4"/>
    </row>
    <row r="21" spans="1:2" x14ac:dyDescent="0.25">
      <c r="A21" s="16" t="s">
        <v>115</v>
      </c>
      <c r="B21" s="4">
        <v>1</v>
      </c>
    </row>
    <row r="22" spans="1:2" x14ac:dyDescent="0.25">
      <c r="A22" s="25" t="s">
        <v>102</v>
      </c>
      <c r="B22" s="4">
        <v>1</v>
      </c>
    </row>
    <row r="23" spans="1:2" x14ac:dyDescent="0.25">
      <c r="A23" s="16" t="s">
        <v>96</v>
      </c>
      <c r="B23" s="4">
        <v>1</v>
      </c>
    </row>
    <row r="24" spans="1:2" x14ac:dyDescent="0.25">
      <c r="A24" s="25" t="s">
        <v>153</v>
      </c>
      <c r="B24" s="4"/>
    </row>
    <row r="25" spans="1:2" x14ac:dyDescent="0.25">
      <c r="A25" s="25" t="s">
        <v>100</v>
      </c>
      <c r="B25" s="4">
        <v>1</v>
      </c>
    </row>
    <row r="26" spans="1:2" x14ac:dyDescent="0.25">
      <c r="A26" s="25" t="s">
        <v>98</v>
      </c>
      <c r="B26" s="4">
        <v>6</v>
      </c>
    </row>
    <row r="27" spans="1:2" x14ac:dyDescent="0.25">
      <c r="A27" s="16" t="s">
        <v>130</v>
      </c>
      <c r="B27" s="4">
        <v>1</v>
      </c>
    </row>
    <row r="28" spans="1:2" x14ac:dyDescent="0.25">
      <c r="A28" s="25" t="s">
        <v>277</v>
      </c>
      <c r="B28" s="4">
        <v>1</v>
      </c>
    </row>
    <row r="29" spans="1:2" x14ac:dyDescent="0.25">
      <c r="A29" s="16" t="s">
        <v>185</v>
      </c>
      <c r="B29" s="4">
        <v>1</v>
      </c>
    </row>
    <row r="30" spans="1:2" x14ac:dyDescent="0.25">
      <c r="A30" s="25" t="s">
        <v>150</v>
      </c>
      <c r="B30" s="4">
        <v>1</v>
      </c>
    </row>
    <row r="31" spans="1:2" x14ac:dyDescent="0.25">
      <c r="A31" s="16" t="s">
        <v>128</v>
      </c>
      <c r="B31" s="4"/>
    </row>
    <row r="32" spans="1:2" x14ac:dyDescent="0.25">
      <c r="A32" s="16" t="s">
        <v>114</v>
      </c>
      <c r="B32" s="4">
        <v>1</v>
      </c>
    </row>
    <row r="33" spans="1:2" x14ac:dyDescent="0.25">
      <c r="A33" s="16" t="s">
        <v>135</v>
      </c>
      <c r="B33" s="4">
        <v>10</v>
      </c>
    </row>
    <row r="34" spans="1:2" x14ac:dyDescent="0.25">
      <c r="A34" s="25" t="s">
        <v>111</v>
      </c>
      <c r="B34" s="4">
        <v>6</v>
      </c>
    </row>
    <row r="35" spans="1:2" x14ac:dyDescent="0.25">
      <c r="A35" s="16" t="s">
        <v>210</v>
      </c>
      <c r="B35" s="4" t="s">
        <v>201</v>
      </c>
    </row>
    <row r="36" spans="1:2" x14ac:dyDescent="0.25">
      <c r="A36" s="16" t="s">
        <v>231</v>
      </c>
      <c r="B36" s="4">
        <v>3</v>
      </c>
    </row>
    <row r="37" spans="1:2" x14ac:dyDescent="0.25">
      <c r="A37" s="16" t="s">
        <v>118</v>
      </c>
      <c r="B37" s="4">
        <v>3</v>
      </c>
    </row>
    <row r="38" spans="1:2" x14ac:dyDescent="0.25">
      <c r="A38" s="25" t="s">
        <v>159</v>
      </c>
      <c r="B38" s="4"/>
    </row>
    <row r="39" spans="1:2" x14ac:dyDescent="0.25">
      <c r="A39" s="25" t="s">
        <v>85</v>
      </c>
      <c r="B39" s="4">
        <v>1</v>
      </c>
    </row>
    <row r="40" spans="1:2" x14ac:dyDescent="0.25">
      <c r="A40" s="25" t="s">
        <v>113</v>
      </c>
      <c r="B40" s="4">
        <v>1</v>
      </c>
    </row>
    <row r="41" spans="1:2" x14ac:dyDescent="0.25">
      <c r="A41" s="25" t="s">
        <v>86</v>
      </c>
      <c r="B41" s="4">
        <v>3</v>
      </c>
    </row>
    <row r="42" spans="1:2" x14ac:dyDescent="0.25">
      <c r="A42" s="25" t="s">
        <v>90</v>
      </c>
      <c r="B42" s="4">
        <v>3</v>
      </c>
    </row>
    <row r="43" spans="1:2" x14ac:dyDescent="0.25">
      <c r="A43" s="16" t="s">
        <v>143</v>
      </c>
      <c r="B43" s="4">
        <v>1</v>
      </c>
    </row>
    <row r="44" spans="1:2" x14ac:dyDescent="0.25">
      <c r="A44" s="25" t="s">
        <v>192</v>
      </c>
      <c r="B44" s="4">
        <v>1</v>
      </c>
    </row>
    <row r="45" spans="1:2" x14ac:dyDescent="0.25">
      <c r="A45" s="16" t="s">
        <v>106</v>
      </c>
      <c r="B45" s="4">
        <v>6</v>
      </c>
    </row>
    <row r="46" spans="1:2" x14ac:dyDescent="0.25">
      <c r="A46" s="25" t="s">
        <v>129</v>
      </c>
      <c r="B46" s="4"/>
    </row>
    <row r="47" spans="1:2" x14ac:dyDescent="0.25">
      <c r="A47" s="25" t="s">
        <v>110</v>
      </c>
      <c r="B47" s="4">
        <v>3</v>
      </c>
    </row>
    <row r="48" spans="1:2" x14ac:dyDescent="0.25">
      <c r="A48" s="25" t="s">
        <v>141</v>
      </c>
      <c r="B48" s="4"/>
    </row>
    <row r="49" spans="1:2" x14ac:dyDescent="0.25">
      <c r="A49" s="25" t="s">
        <v>107</v>
      </c>
      <c r="B49" s="4">
        <v>1</v>
      </c>
    </row>
    <row r="50" spans="1:2" x14ac:dyDescent="0.25">
      <c r="A50" s="16" t="s">
        <v>122</v>
      </c>
      <c r="B50" s="4">
        <v>3</v>
      </c>
    </row>
    <row r="51" spans="1:2" x14ac:dyDescent="0.25">
      <c r="A51" s="16" t="s">
        <v>146</v>
      </c>
      <c r="B51" s="4">
        <v>1</v>
      </c>
    </row>
    <row r="52" spans="1:2" x14ac:dyDescent="0.25">
      <c r="A52" s="25" t="s">
        <v>119</v>
      </c>
      <c r="B52" s="4"/>
    </row>
    <row r="53" spans="1:2" x14ac:dyDescent="0.25">
      <c r="A53" s="25" t="s">
        <v>95</v>
      </c>
      <c r="B53" s="4">
        <v>1</v>
      </c>
    </row>
    <row r="54" spans="1:2" x14ac:dyDescent="0.25">
      <c r="A54" s="25" t="s">
        <v>182</v>
      </c>
      <c r="B54" s="4">
        <v>1</v>
      </c>
    </row>
    <row r="55" spans="1:2" x14ac:dyDescent="0.25">
      <c r="A55" s="16" t="s">
        <v>84</v>
      </c>
      <c r="B55" s="4"/>
    </row>
    <row r="56" spans="1:2" x14ac:dyDescent="0.25">
      <c r="A56" s="25" t="s">
        <v>125</v>
      </c>
      <c r="B56" s="4">
        <v>10</v>
      </c>
    </row>
    <row r="57" spans="1:2" x14ac:dyDescent="0.25">
      <c r="A57" s="16" t="s">
        <v>154</v>
      </c>
      <c r="B57" s="4">
        <v>1</v>
      </c>
    </row>
    <row r="58" spans="1:2" x14ac:dyDescent="0.25">
      <c r="A58" s="25" t="s">
        <v>190</v>
      </c>
      <c r="B58" s="4">
        <v>15</v>
      </c>
    </row>
    <row r="59" spans="1:2" x14ac:dyDescent="0.25">
      <c r="A59" s="16" t="s">
        <v>142</v>
      </c>
      <c r="B59" s="4">
        <v>1</v>
      </c>
    </row>
    <row r="60" spans="1:2" x14ac:dyDescent="0.25">
      <c r="A60" s="25" t="s">
        <v>145</v>
      </c>
      <c r="B60" s="4">
        <v>1</v>
      </c>
    </row>
    <row r="61" spans="1:2" x14ac:dyDescent="0.25">
      <c r="A61" s="16" t="s">
        <v>131</v>
      </c>
      <c r="B61" s="4">
        <v>3</v>
      </c>
    </row>
    <row r="62" spans="1:2" x14ac:dyDescent="0.25">
      <c r="A62" s="16" t="s">
        <v>126</v>
      </c>
      <c r="B62" s="4">
        <v>1</v>
      </c>
    </row>
    <row r="63" spans="1:2" x14ac:dyDescent="0.25">
      <c r="A63" s="25" t="s">
        <v>160</v>
      </c>
      <c r="B63" s="4">
        <v>1</v>
      </c>
    </row>
    <row r="64" spans="1:2" x14ac:dyDescent="0.25">
      <c r="A64" s="25" t="s">
        <v>120</v>
      </c>
      <c r="B64" s="4">
        <v>1</v>
      </c>
    </row>
    <row r="65" spans="1:2" ht="15.75" customHeight="1" x14ac:dyDescent="0.25">
      <c r="A65" s="25" t="s">
        <v>87</v>
      </c>
      <c r="B65" s="4">
        <v>3</v>
      </c>
    </row>
    <row r="66" spans="1:2" x14ac:dyDescent="0.25">
      <c r="A66" s="16" t="s">
        <v>83</v>
      </c>
      <c r="B66" s="4">
        <v>6</v>
      </c>
    </row>
    <row r="67" spans="1:2" x14ac:dyDescent="0.25">
      <c r="A67" s="16" t="s">
        <v>226</v>
      </c>
      <c r="B67" s="4"/>
    </row>
    <row r="68" spans="1:2" x14ac:dyDescent="0.25">
      <c r="A68" s="16" t="s">
        <v>108</v>
      </c>
      <c r="B68" s="4">
        <v>1</v>
      </c>
    </row>
    <row r="69" spans="1:2" x14ac:dyDescent="0.25">
      <c r="A69" s="25" t="s">
        <v>191</v>
      </c>
      <c r="B69" s="4">
        <v>1</v>
      </c>
    </row>
    <row r="70" spans="1:2" x14ac:dyDescent="0.25">
      <c r="A70" s="25" t="s">
        <v>89</v>
      </c>
      <c r="B70" s="4">
        <v>3</v>
      </c>
    </row>
    <row r="71" spans="1:2" x14ac:dyDescent="0.25">
      <c r="A71" s="16" t="s">
        <v>176</v>
      </c>
      <c r="B71" s="4">
        <v>1</v>
      </c>
    </row>
    <row r="72" spans="1:2" x14ac:dyDescent="0.25">
      <c r="A72" s="25" t="s">
        <v>103</v>
      </c>
      <c r="B72" s="4">
        <v>3</v>
      </c>
    </row>
    <row r="73" spans="1:2" x14ac:dyDescent="0.25">
      <c r="A73" s="16" t="s">
        <v>172</v>
      </c>
      <c r="B73" s="4"/>
    </row>
    <row r="74" spans="1:2" x14ac:dyDescent="0.25">
      <c r="A74" s="16" t="s">
        <v>173</v>
      </c>
      <c r="B74" s="4">
        <v>1</v>
      </c>
    </row>
    <row r="75" spans="1:2" x14ac:dyDescent="0.25">
      <c r="A75" s="25" t="s">
        <v>92</v>
      </c>
      <c r="B75" s="4">
        <v>1</v>
      </c>
    </row>
    <row r="76" spans="1:2" x14ac:dyDescent="0.25">
      <c r="A76" s="25" t="s">
        <v>91</v>
      </c>
      <c r="B76" s="4">
        <v>20</v>
      </c>
    </row>
    <row r="77" spans="1:2" x14ac:dyDescent="0.25">
      <c r="A77" s="16" t="s">
        <v>148</v>
      </c>
      <c r="B77" s="4">
        <v>1</v>
      </c>
    </row>
    <row r="78" spans="1:2" x14ac:dyDescent="0.25">
      <c r="A78" s="16" t="s">
        <v>216</v>
      </c>
      <c r="B78" s="4">
        <v>1</v>
      </c>
    </row>
    <row r="79" spans="1:2" x14ac:dyDescent="0.25">
      <c r="A79" s="16" t="s">
        <v>155</v>
      </c>
      <c r="B79" s="4">
        <v>1</v>
      </c>
    </row>
    <row r="80" spans="1:2" x14ac:dyDescent="0.25">
      <c r="A80" s="25" t="s">
        <v>138</v>
      </c>
      <c r="B80" s="4"/>
    </row>
    <row r="81" spans="1:2" x14ac:dyDescent="0.25">
      <c r="A81" s="25" t="s">
        <v>94</v>
      </c>
      <c r="B81" s="4">
        <v>1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177</v>
      </c>
    </row>
  </sheetData>
  <sortState xmlns:xlrd2="http://schemas.microsoft.com/office/spreadsheetml/2017/richdata2" ref="A14:A68">
    <sortCondition ref="A68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84"/>
  <sheetViews>
    <sheetView topLeftCell="A57" workbookViewId="0">
      <selection activeCell="A57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274</v>
      </c>
      <c r="B1" s="4" t="s">
        <v>280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/>
    </row>
    <row r="4" spans="1:2" x14ac:dyDescent="0.25">
      <c r="A4" s="25" t="s">
        <v>162</v>
      </c>
      <c r="B4" s="4"/>
    </row>
    <row r="5" spans="1:2" x14ac:dyDescent="0.25">
      <c r="A5" s="16" t="s">
        <v>136</v>
      </c>
      <c r="B5" s="4">
        <v>0</v>
      </c>
    </row>
    <row r="6" spans="1:2" x14ac:dyDescent="0.25">
      <c r="A6" s="25" t="s">
        <v>158</v>
      </c>
      <c r="B6" s="4">
        <v>0</v>
      </c>
    </row>
    <row r="7" spans="1:2" x14ac:dyDescent="0.25">
      <c r="A7" s="16" t="s">
        <v>99</v>
      </c>
      <c r="B7" s="4"/>
    </row>
    <row r="8" spans="1:2" x14ac:dyDescent="0.25">
      <c r="A8" s="25" t="s">
        <v>215</v>
      </c>
      <c r="B8" s="4">
        <v>6</v>
      </c>
    </row>
    <row r="9" spans="1:2" x14ac:dyDescent="0.25">
      <c r="A9" s="25" t="s">
        <v>97</v>
      </c>
      <c r="B9" s="4"/>
    </row>
    <row r="10" spans="1:2" x14ac:dyDescent="0.25">
      <c r="A10" s="16" t="s">
        <v>88</v>
      </c>
      <c r="B10" s="4"/>
    </row>
    <row r="11" spans="1:2" x14ac:dyDescent="0.25">
      <c r="A11" s="25" t="s">
        <v>276</v>
      </c>
      <c r="B11" s="4">
        <v>1</v>
      </c>
    </row>
    <row r="12" spans="1:2" x14ac:dyDescent="0.25">
      <c r="A12" s="25" t="s">
        <v>223</v>
      </c>
      <c r="B12" s="4"/>
    </row>
    <row r="13" spans="1:2" x14ac:dyDescent="0.25">
      <c r="A13" s="25" t="s">
        <v>157</v>
      </c>
      <c r="B13" s="4">
        <v>0</v>
      </c>
    </row>
    <row r="14" spans="1:2" x14ac:dyDescent="0.25">
      <c r="A14" s="16" t="s">
        <v>117</v>
      </c>
      <c r="B14" s="4">
        <v>0</v>
      </c>
    </row>
    <row r="15" spans="1:2" x14ac:dyDescent="0.25">
      <c r="A15" s="16" t="s">
        <v>109</v>
      </c>
      <c r="B15" s="4"/>
    </row>
    <row r="16" spans="1:2" x14ac:dyDescent="0.25">
      <c r="A16" s="16" t="s">
        <v>104</v>
      </c>
      <c r="B16" s="4">
        <v>1</v>
      </c>
    </row>
    <row r="17" spans="1:2" x14ac:dyDescent="0.25">
      <c r="A17" s="16" t="s">
        <v>101</v>
      </c>
      <c r="B17" s="4"/>
    </row>
    <row r="18" spans="1:2" x14ac:dyDescent="0.25">
      <c r="A18" s="16" t="s">
        <v>139</v>
      </c>
      <c r="B18" s="4">
        <v>1</v>
      </c>
    </row>
    <row r="19" spans="1:2" x14ac:dyDescent="0.25">
      <c r="A19" s="16" t="s">
        <v>137</v>
      </c>
      <c r="B19" s="4"/>
    </row>
    <row r="20" spans="1:2" x14ac:dyDescent="0.25">
      <c r="A20" s="16" t="s">
        <v>156</v>
      </c>
      <c r="B20" s="4">
        <v>1</v>
      </c>
    </row>
    <row r="21" spans="1:2" x14ac:dyDescent="0.25">
      <c r="A21" s="16" t="s">
        <v>115</v>
      </c>
      <c r="B21" s="4"/>
    </row>
    <row r="22" spans="1:2" x14ac:dyDescent="0.25">
      <c r="A22" s="25" t="s">
        <v>102</v>
      </c>
      <c r="B22" s="4"/>
    </row>
    <row r="23" spans="1:2" x14ac:dyDescent="0.25">
      <c r="A23" s="16" t="s">
        <v>96</v>
      </c>
      <c r="B23" s="4"/>
    </row>
    <row r="24" spans="1:2" x14ac:dyDescent="0.25">
      <c r="A24" s="25" t="s">
        <v>153</v>
      </c>
      <c r="B24" s="4">
        <v>0</v>
      </c>
    </row>
    <row r="25" spans="1:2" x14ac:dyDescent="0.25">
      <c r="A25" s="25" t="s">
        <v>100</v>
      </c>
      <c r="B25" s="4">
        <v>0</v>
      </c>
    </row>
    <row r="26" spans="1:2" x14ac:dyDescent="0.25">
      <c r="A26" s="25" t="s">
        <v>98</v>
      </c>
      <c r="B26" s="4"/>
    </row>
    <row r="27" spans="1:2" x14ac:dyDescent="0.25">
      <c r="A27" s="16" t="s">
        <v>130</v>
      </c>
      <c r="B27" s="4"/>
    </row>
    <row r="28" spans="1:2" x14ac:dyDescent="0.25">
      <c r="A28" s="25" t="s">
        <v>277</v>
      </c>
      <c r="B28" s="4">
        <v>3</v>
      </c>
    </row>
    <row r="29" spans="1:2" x14ac:dyDescent="0.25">
      <c r="A29" s="16" t="s">
        <v>185</v>
      </c>
      <c r="B29" s="4"/>
    </row>
    <row r="30" spans="1:2" x14ac:dyDescent="0.25">
      <c r="A30" s="25" t="s">
        <v>150</v>
      </c>
      <c r="B30" s="4">
        <v>1</v>
      </c>
    </row>
    <row r="31" spans="1:2" x14ac:dyDescent="0.25">
      <c r="A31" s="16" t="s">
        <v>128</v>
      </c>
      <c r="B31" s="4">
        <v>20</v>
      </c>
    </row>
    <row r="32" spans="1:2" x14ac:dyDescent="0.25">
      <c r="A32" s="16" t="s">
        <v>114</v>
      </c>
      <c r="B32" s="4">
        <v>3</v>
      </c>
    </row>
    <row r="33" spans="1:2" x14ac:dyDescent="0.25">
      <c r="A33" s="16" t="s">
        <v>135</v>
      </c>
      <c r="B33" s="4"/>
    </row>
    <row r="34" spans="1:2" x14ac:dyDescent="0.25">
      <c r="A34" s="25" t="s">
        <v>111</v>
      </c>
      <c r="B34" s="4"/>
    </row>
    <row r="35" spans="1:2" x14ac:dyDescent="0.25">
      <c r="A35" s="16" t="s">
        <v>210</v>
      </c>
      <c r="B35" s="4">
        <v>0</v>
      </c>
    </row>
    <row r="36" spans="1:2" x14ac:dyDescent="0.25">
      <c r="A36" s="16" t="s">
        <v>231</v>
      </c>
      <c r="B36" s="4">
        <v>3</v>
      </c>
    </row>
    <row r="37" spans="1:2" x14ac:dyDescent="0.25">
      <c r="A37" s="16" t="s">
        <v>118</v>
      </c>
      <c r="B37" s="4" t="s">
        <v>201</v>
      </c>
    </row>
    <row r="38" spans="1:2" x14ac:dyDescent="0.25">
      <c r="A38" s="25" t="s">
        <v>159</v>
      </c>
      <c r="B38" s="4">
        <v>15</v>
      </c>
    </row>
    <row r="39" spans="1:2" x14ac:dyDescent="0.25">
      <c r="A39" s="25" t="s">
        <v>85</v>
      </c>
      <c r="B39" s="4"/>
    </row>
    <row r="40" spans="1:2" x14ac:dyDescent="0.25">
      <c r="A40" s="25" t="s">
        <v>113</v>
      </c>
      <c r="B40" s="4"/>
    </row>
    <row r="41" spans="1:2" x14ac:dyDescent="0.25">
      <c r="A41" s="25" t="s">
        <v>86</v>
      </c>
      <c r="B41" s="4"/>
    </row>
    <row r="42" spans="1:2" x14ac:dyDescent="0.25">
      <c r="A42" s="25" t="s">
        <v>90</v>
      </c>
      <c r="B42" s="4"/>
    </row>
    <row r="43" spans="1:2" x14ac:dyDescent="0.25">
      <c r="A43" s="16" t="s">
        <v>143</v>
      </c>
      <c r="B43" s="4"/>
    </row>
    <row r="44" spans="1:2" x14ac:dyDescent="0.25">
      <c r="A44" s="25" t="s">
        <v>192</v>
      </c>
      <c r="B44" s="4"/>
    </row>
    <row r="45" spans="1:2" x14ac:dyDescent="0.25">
      <c r="A45" s="16" t="s">
        <v>106</v>
      </c>
      <c r="B45" s="4">
        <v>0</v>
      </c>
    </row>
    <row r="46" spans="1:2" x14ac:dyDescent="0.25">
      <c r="A46" s="25" t="s">
        <v>129</v>
      </c>
      <c r="B46" s="4"/>
    </row>
    <row r="47" spans="1:2" x14ac:dyDescent="0.25">
      <c r="A47" s="25" t="s">
        <v>110</v>
      </c>
      <c r="B47" s="4"/>
    </row>
    <row r="48" spans="1:2" x14ac:dyDescent="0.25">
      <c r="A48" s="25" t="s">
        <v>141</v>
      </c>
      <c r="B48" s="4">
        <v>10</v>
      </c>
    </row>
    <row r="49" spans="1:2" x14ac:dyDescent="0.25">
      <c r="A49" s="25" t="s">
        <v>107</v>
      </c>
      <c r="B49" s="4"/>
    </row>
    <row r="50" spans="1:2" x14ac:dyDescent="0.25">
      <c r="A50" s="16" t="s">
        <v>122</v>
      </c>
      <c r="B50" s="4">
        <v>3</v>
      </c>
    </row>
    <row r="51" spans="1:2" x14ac:dyDescent="0.25">
      <c r="A51" s="16" t="s">
        <v>146</v>
      </c>
      <c r="B51" s="4">
        <v>1</v>
      </c>
    </row>
    <row r="52" spans="1:2" x14ac:dyDescent="0.25">
      <c r="A52" s="25" t="s">
        <v>119</v>
      </c>
      <c r="B52" s="4"/>
    </row>
    <row r="53" spans="1:2" x14ac:dyDescent="0.25">
      <c r="A53" s="25" t="s">
        <v>95</v>
      </c>
      <c r="B53" s="4"/>
    </row>
    <row r="54" spans="1:2" x14ac:dyDescent="0.25">
      <c r="A54" s="25" t="s">
        <v>182</v>
      </c>
      <c r="B54" s="4">
        <v>0</v>
      </c>
    </row>
    <row r="55" spans="1:2" x14ac:dyDescent="0.25">
      <c r="A55" s="16" t="s">
        <v>84</v>
      </c>
      <c r="B55" s="4">
        <v>3</v>
      </c>
    </row>
    <row r="56" spans="1:2" x14ac:dyDescent="0.25">
      <c r="A56" s="25" t="s">
        <v>125</v>
      </c>
      <c r="B56" s="4"/>
    </row>
    <row r="57" spans="1:2" x14ac:dyDescent="0.25">
      <c r="A57" s="16" t="s">
        <v>154</v>
      </c>
      <c r="B57" s="4">
        <v>0</v>
      </c>
    </row>
    <row r="58" spans="1:2" x14ac:dyDescent="0.25">
      <c r="A58" s="25" t="s">
        <v>190</v>
      </c>
      <c r="B58" s="4">
        <v>20</v>
      </c>
    </row>
    <row r="59" spans="1:2" x14ac:dyDescent="0.25">
      <c r="A59" s="16" t="s">
        <v>142</v>
      </c>
      <c r="B59" s="4"/>
    </row>
    <row r="60" spans="1:2" x14ac:dyDescent="0.25">
      <c r="A60" s="25" t="s">
        <v>145</v>
      </c>
      <c r="B60" s="4"/>
    </row>
    <row r="61" spans="1:2" x14ac:dyDescent="0.25">
      <c r="A61" s="16" t="s">
        <v>131</v>
      </c>
      <c r="B61" s="4">
        <v>3</v>
      </c>
    </row>
    <row r="62" spans="1:2" x14ac:dyDescent="0.25">
      <c r="A62" s="16" t="s">
        <v>126</v>
      </c>
      <c r="B62" s="4">
        <v>3</v>
      </c>
    </row>
    <row r="63" spans="1:2" x14ac:dyDescent="0.25">
      <c r="A63" s="25" t="s">
        <v>160</v>
      </c>
      <c r="B63" s="4"/>
    </row>
    <row r="64" spans="1:2" x14ac:dyDescent="0.25">
      <c r="A64" s="25" t="s">
        <v>120</v>
      </c>
      <c r="B64" s="4"/>
    </row>
    <row r="65" spans="1:2" ht="15.75" customHeight="1" x14ac:dyDescent="0.25">
      <c r="A65" s="25" t="s">
        <v>87</v>
      </c>
      <c r="B65" s="4"/>
    </row>
    <row r="66" spans="1:2" x14ac:dyDescent="0.25">
      <c r="A66" s="16" t="s">
        <v>83</v>
      </c>
      <c r="B66" s="4"/>
    </row>
    <row r="67" spans="1:2" x14ac:dyDescent="0.25">
      <c r="A67" s="16" t="s">
        <v>226</v>
      </c>
      <c r="B67" s="4">
        <v>0</v>
      </c>
    </row>
    <row r="68" spans="1:2" x14ac:dyDescent="0.25">
      <c r="A68" s="16" t="s">
        <v>108</v>
      </c>
      <c r="B68" s="4"/>
    </row>
    <row r="69" spans="1:2" x14ac:dyDescent="0.25">
      <c r="A69" s="25" t="s">
        <v>89</v>
      </c>
      <c r="B69" s="4"/>
    </row>
    <row r="70" spans="1:2" x14ac:dyDescent="0.25">
      <c r="A70" s="16" t="s">
        <v>176</v>
      </c>
      <c r="B70" s="4">
        <v>3</v>
      </c>
    </row>
    <row r="71" spans="1:2" x14ac:dyDescent="0.25">
      <c r="A71" s="25" t="s">
        <v>103</v>
      </c>
      <c r="B71" s="4">
        <v>3</v>
      </c>
    </row>
    <row r="72" spans="1:2" x14ac:dyDescent="0.25">
      <c r="A72" s="16" t="s">
        <v>172</v>
      </c>
      <c r="B72" s="4">
        <v>0</v>
      </c>
    </row>
    <row r="73" spans="1:2" x14ac:dyDescent="0.25">
      <c r="A73" s="16" t="s">
        <v>173</v>
      </c>
      <c r="B73" s="4">
        <v>3</v>
      </c>
    </row>
    <row r="74" spans="1:2" x14ac:dyDescent="0.25">
      <c r="A74" s="25" t="s">
        <v>92</v>
      </c>
      <c r="B74" s="4">
        <v>3</v>
      </c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/>
    </row>
    <row r="77" spans="1:2" x14ac:dyDescent="0.25">
      <c r="A77" s="25" t="s">
        <v>116</v>
      </c>
      <c r="B77" s="4">
        <v>0</v>
      </c>
    </row>
    <row r="78" spans="1:2" x14ac:dyDescent="0.25">
      <c r="A78" s="16" t="s">
        <v>216</v>
      </c>
      <c r="B78" s="4">
        <v>6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/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116</v>
      </c>
    </row>
  </sheetData>
  <sortState xmlns:xlrd2="http://schemas.microsoft.com/office/spreadsheetml/2017/richdata2" ref="A5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84"/>
  <sheetViews>
    <sheetView topLeftCell="A56" workbookViewId="0">
      <selection activeCell="A56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295</v>
      </c>
      <c r="B1" s="4" t="s">
        <v>296</v>
      </c>
    </row>
    <row r="2" spans="1:2" x14ac:dyDescent="0.25">
      <c r="A2" s="16" t="s">
        <v>93</v>
      </c>
      <c r="B2" s="4"/>
    </row>
    <row r="3" spans="1:2" x14ac:dyDescent="0.25">
      <c r="A3" s="16" t="s">
        <v>105</v>
      </c>
      <c r="B3" s="4">
        <v>1</v>
      </c>
    </row>
    <row r="4" spans="1:2" x14ac:dyDescent="0.25">
      <c r="A4" s="25" t="s">
        <v>162</v>
      </c>
      <c r="B4" s="4"/>
    </row>
    <row r="5" spans="1:2" x14ac:dyDescent="0.25">
      <c r="A5" s="25" t="s">
        <v>158</v>
      </c>
      <c r="B5" s="4"/>
    </row>
    <row r="6" spans="1:2" x14ac:dyDescent="0.25">
      <c r="A6" s="16" t="s">
        <v>99</v>
      </c>
      <c r="B6" s="4"/>
    </row>
    <row r="7" spans="1:2" x14ac:dyDescent="0.25">
      <c r="A7" s="25" t="s">
        <v>215</v>
      </c>
      <c r="B7" s="4">
        <v>0</v>
      </c>
    </row>
    <row r="8" spans="1:2" x14ac:dyDescent="0.25">
      <c r="A8" s="25" t="s">
        <v>97</v>
      </c>
      <c r="B8" s="4">
        <v>6</v>
      </c>
    </row>
    <row r="9" spans="1:2" x14ac:dyDescent="0.25">
      <c r="A9" s="16" t="s">
        <v>88</v>
      </c>
      <c r="B9" s="4"/>
    </row>
    <row r="10" spans="1:2" x14ac:dyDescent="0.25">
      <c r="A10" s="25" t="s">
        <v>223</v>
      </c>
      <c r="B10" s="4"/>
    </row>
    <row r="11" spans="1:2" x14ac:dyDescent="0.25">
      <c r="A11" s="25" t="s">
        <v>157</v>
      </c>
      <c r="B11" s="4"/>
    </row>
    <row r="12" spans="1:2" x14ac:dyDescent="0.25">
      <c r="A12" s="16" t="s">
        <v>117</v>
      </c>
      <c r="B12" s="4">
        <v>6</v>
      </c>
    </row>
    <row r="13" spans="1:2" x14ac:dyDescent="0.25">
      <c r="A13" s="16" t="s">
        <v>109</v>
      </c>
      <c r="B13" s="4"/>
    </row>
    <row r="14" spans="1:2" x14ac:dyDescent="0.25">
      <c r="A14" s="16" t="s">
        <v>104</v>
      </c>
      <c r="B14" s="4">
        <v>1</v>
      </c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/>
    </row>
    <row r="17" spans="1:2" x14ac:dyDescent="0.25">
      <c r="A17" s="16" t="s">
        <v>156</v>
      </c>
      <c r="B17" s="4">
        <v>3</v>
      </c>
    </row>
    <row r="18" spans="1:2" x14ac:dyDescent="0.25">
      <c r="A18" s="16" t="s">
        <v>115</v>
      </c>
      <c r="B18" s="4">
        <v>0</v>
      </c>
    </row>
    <row r="19" spans="1:2" x14ac:dyDescent="0.25">
      <c r="A19" s="25" t="s">
        <v>102</v>
      </c>
      <c r="B19" s="4"/>
    </row>
    <row r="20" spans="1:2" x14ac:dyDescent="0.25">
      <c r="A20" s="16" t="s">
        <v>96</v>
      </c>
      <c r="B20" s="4"/>
    </row>
    <row r="21" spans="1:2" x14ac:dyDescent="0.25">
      <c r="A21" s="25" t="s">
        <v>153</v>
      </c>
      <c r="B21" s="4">
        <v>0</v>
      </c>
    </row>
    <row r="22" spans="1:2" x14ac:dyDescent="0.25">
      <c r="A22" s="25" t="s">
        <v>98</v>
      </c>
      <c r="B22" s="4"/>
    </row>
    <row r="23" spans="1:2" x14ac:dyDescent="0.25">
      <c r="A23" s="16" t="s">
        <v>130</v>
      </c>
      <c r="B23" s="4"/>
    </row>
    <row r="24" spans="1:2" x14ac:dyDescent="0.25">
      <c r="A24" s="16" t="s">
        <v>294</v>
      </c>
      <c r="B24" s="4">
        <v>1</v>
      </c>
    </row>
    <row r="25" spans="1:2" x14ac:dyDescent="0.25">
      <c r="A25" s="25" t="s">
        <v>277</v>
      </c>
      <c r="B25" s="4">
        <v>0</v>
      </c>
    </row>
    <row r="26" spans="1:2" x14ac:dyDescent="0.25">
      <c r="A26" s="16" t="s">
        <v>185</v>
      </c>
      <c r="B26" s="4"/>
    </row>
    <row r="27" spans="1:2" x14ac:dyDescent="0.25">
      <c r="A27" s="25" t="s">
        <v>150</v>
      </c>
      <c r="B27" s="4"/>
    </row>
    <row r="28" spans="1:2" x14ac:dyDescent="0.25">
      <c r="A28" s="16" t="s">
        <v>128</v>
      </c>
      <c r="B28" s="4"/>
    </row>
    <row r="29" spans="1:2" x14ac:dyDescent="0.25">
      <c r="A29" s="16" t="s">
        <v>135</v>
      </c>
      <c r="B29" s="4"/>
    </row>
    <row r="30" spans="1:2" x14ac:dyDescent="0.25">
      <c r="A30" s="25" t="s">
        <v>111</v>
      </c>
      <c r="B30" s="4"/>
    </row>
    <row r="31" spans="1:2" x14ac:dyDescent="0.25">
      <c r="A31" s="16" t="s">
        <v>231</v>
      </c>
      <c r="B31" s="4">
        <v>0</v>
      </c>
    </row>
    <row r="32" spans="1:2" x14ac:dyDescent="0.25">
      <c r="A32" s="16" t="s">
        <v>118</v>
      </c>
      <c r="B32" s="4"/>
    </row>
    <row r="33" spans="1:2" x14ac:dyDescent="0.25">
      <c r="A33" s="25" t="s">
        <v>161</v>
      </c>
      <c r="B33" s="4">
        <v>1</v>
      </c>
    </row>
    <row r="34" spans="1:2" x14ac:dyDescent="0.25">
      <c r="A34" s="25" t="s">
        <v>159</v>
      </c>
      <c r="B34" s="4">
        <v>1</v>
      </c>
    </row>
    <row r="35" spans="1:2" x14ac:dyDescent="0.25">
      <c r="A35" s="25" t="s">
        <v>85</v>
      </c>
      <c r="B35" s="4"/>
    </row>
    <row r="36" spans="1:2" x14ac:dyDescent="0.25">
      <c r="A36" s="25" t="s">
        <v>113</v>
      </c>
      <c r="B36" s="4"/>
    </row>
    <row r="37" spans="1:2" x14ac:dyDescent="0.25">
      <c r="A37" s="25" t="s">
        <v>86</v>
      </c>
      <c r="B37" s="4"/>
    </row>
    <row r="38" spans="1:2" x14ac:dyDescent="0.25">
      <c r="A38" s="25" t="s">
        <v>124</v>
      </c>
      <c r="B38" s="4">
        <v>0</v>
      </c>
    </row>
    <row r="39" spans="1:2" x14ac:dyDescent="0.25">
      <c r="A39" s="25" t="s">
        <v>90</v>
      </c>
      <c r="B39" s="4">
        <v>1</v>
      </c>
    </row>
    <row r="40" spans="1:2" x14ac:dyDescent="0.25">
      <c r="A40" s="16" t="s">
        <v>143</v>
      </c>
      <c r="B40" s="4">
        <v>1</v>
      </c>
    </row>
    <row r="41" spans="1:2" x14ac:dyDescent="0.25">
      <c r="A41" s="25" t="s">
        <v>192</v>
      </c>
      <c r="B41" s="4"/>
    </row>
    <row r="42" spans="1:2" x14ac:dyDescent="0.25">
      <c r="A42" s="16" t="s">
        <v>106</v>
      </c>
      <c r="B42" s="4">
        <v>3</v>
      </c>
    </row>
    <row r="43" spans="1:2" x14ac:dyDescent="0.25">
      <c r="A43" s="25" t="s">
        <v>129</v>
      </c>
      <c r="B43" s="4">
        <v>0</v>
      </c>
    </row>
    <row r="44" spans="1:2" x14ac:dyDescent="0.25">
      <c r="A44" s="25" t="s">
        <v>110</v>
      </c>
      <c r="B44" s="4"/>
    </row>
    <row r="45" spans="1:2" x14ac:dyDescent="0.25">
      <c r="A45" s="25" t="s">
        <v>141</v>
      </c>
      <c r="B45" s="4">
        <v>1</v>
      </c>
    </row>
    <row r="46" spans="1:2" x14ac:dyDescent="0.25">
      <c r="A46" s="16" t="s">
        <v>292</v>
      </c>
      <c r="B46" s="4"/>
    </row>
    <row r="47" spans="1:2" x14ac:dyDescent="0.25">
      <c r="A47" s="25" t="s">
        <v>107</v>
      </c>
      <c r="B47" s="4"/>
    </row>
    <row r="48" spans="1:2" x14ac:dyDescent="0.25">
      <c r="A48" s="16" t="s">
        <v>293</v>
      </c>
      <c r="B48" s="4">
        <v>0</v>
      </c>
    </row>
    <row r="49" spans="1:2" x14ac:dyDescent="0.25">
      <c r="A49" s="16" t="s">
        <v>122</v>
      </c>
      <c r="B49" s="4"/>
    </row>
    <row r="50" spans="1:2" x14ac:dyDescent="0.25">
      <c r="A50" s="16" t="s">
        <v>146</v>
      </c>
      <c r="B50" s="4"/>
    </row>
    <row r="51" spans="1:2" x14ac:dyDescent="0.25">
      <c r="A51" s="25" t="s">
        <v>119</v>
      </c>
      <c r="B51" s="4"/>
    </row>
    <row r="52" spans="1:2" x14ac:dyDescent="0.25">
      <c r="A52" s="25" t="s">
        <v>95</v>
      </c>
      <c r="B52" s="4"/>
    </row>
    <row r="53" spans="1:2" x14ac:dyDescent="0.25">
      <c r="A53" s="25" t="s">
        <v>182</v>
      </c>
      <c r="B53" s="4">
        <v>3</v>
      </c>
    </row>
    <row r="54" spans="1:2" x14ac:dyDescent="0.25">
      <c r="A54" s="16" t="s">
        <v>84</v>
      </c>
      <c r="B54" s="4"/>
    </row>
    <row r="55" spans="1:2" x14ac:dyDescent="0.25">
      <c r="A55" s="25" t="s">
        <v>125</v>
      </c>
      <c r="B55" s="4"/>
    </row>
    <row r="56" spans="1:2" x14ac:dyDescent="0.25">
      <c r="A56" s="16" t="s">
        <v>154</v>
      </c>
      <c r="B56" s="4"/>
    </row>
    <row r="57" spans="1:2" x14ac:dyDescent="0.25">
      <c r="A57" s="25" t="s">
        <v>190</v>
      </c>
      <c r="B57" s="4"/>
    </row>
    <row r="58" spans="1:2" x14ac:dyDescent="0.25">
      <c r="A58" s="16" t="s">
        <v>142</v>
      </c>
      <c r="B58" s="4"/>
    </row>
    <row r="59" spans="1:2" x14ac:dyDescent="0.25">
      <c r="A59" s="25" t="s">
        <v>145</v>
      </c>
      <c r="B59" s="4">
        <v>0</v>
      </c>
    </row>
    <row r="60" spans="1:2" x14ac:dyDescent="0.25">
      <c r="A60" s="16" t="s">
        <v>131</v>
      </c>
      <c r="B60" s="4"/>
    </row>
    <row r="61" spans="1:2" x14ac:dyDescent="0.25">
      <c r="A61" s="16" t="s">
        <v>126</v>
      </c>
      <c r="B61" s="4"/>
    </row>
    <row r="62" spans="1:2" x14ac:dyDescent="0.25">
      <c r="A62" s="16" t="s">
        <v>291</v>
      </c>
      <c r="B62" s="4">
        <v>0</v>
      </c>
    </row>
    <row r="63" spans="1:2" x14ac:dyDescent="0.25">
      <c r="A63" s="25" t="s">
        <v>160</v>
      </c>
      <c r="B63" s="4">
        <v>3</v>
      </c>
    </row>
    <row r="64" spans="1:2" x14ac:dyDescent="0.25">
      <c r="A64" s="25" t="s">
        <v>120</v>
      </c>
      <c r="B64" s="4"/>
    </row>
    <row r="65" spans="1:2" ht="15.75" customHeight="1" x14ac:dyDescent="0.25">
      <c r="A65" s="25" t="s">
        <v>87</v>
      </c>
      <c r="B65" s="4"/>
    </row>
    <row r="66" spans="1:2" x14ac:dyDescent="0.25">
      <c r="A66" s="16" t="s">
        <v>83</v>
      </c>
      <c r="B66" s="4">
        <v>20</v>
      </c>
    </row>
    <row r="67" spans="1:2" x14ac:dyDescent="0.25">
      <c r="A67" s="16" t="s">
        <v>226</v>
      </c>
      <c r="B67" s="4">
        <v>6</v>
      </c>
    </row>
    <row r="68" spans="1:2" x14ac:dyDescent="0.25">
      <c r="A68" s="16" t="s">
        <v>108</v>
      </c>
      <c r="B68" s="4"/>
    </row>
    <row r="69" spans="1:2" x14ac:dyDescent="0.25">
      <c r="A69" s="16" t="s">
        <v>208</v>
      </c>
      <c r="B69" s="4">
        <v>1</v>
      </c>
    </row>
    <row r="70" spans="1:2" x14ac:dyDescent="0.25">
      <c r="A70" s="25" t="s">
        <v>89</v>
      </c>
      <c r="B70" s="4">
        <v>6</v>
      </c>
    </row>
    <row r="71" spans="1:2" x14ac:dyDescent="0.25">
      <c r="A71" s="16" t="s">
        <v>176</v>
      </c>
      <c r="B71" s="4">
        <v>10</v>
      </c>
    </row>
    <row r="72" spans="1:2" x14ac:dyDescent="0.25">
      <c r="A72" s="25" t="s">
        <v>103</v>
      </c>
      <c r="B72" s="4"/>
    </row>
    <row r="73" spans="1:2" x14ac:dyDescent="0.25">
      <c r="A73" s="16" t="s">
        <v>172</v>
      </c>
      <c r="B73" s="4">
        <v>0</v>
      </c>
    </row>
    <row r="74" spans="1:2" x14ac:dyDescent="0.25">
      <c r="A74" s="25" t="s">
        <v>92</v>
      </c>
      <c r="B74" s="4"/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/>
    </row>
    <row r="77" spans="1:2" x14ac:dyDescent="0.25">
      <c r="A77" s="25" t="s">
        <v>116</v>
      </c>
      <c r="B77" s="4">
        <v>15</v>
      </c>
    </row>
    <row r="78" spans="1:2" x14ac:dyDescent="0.25">
      <c r="A78" s="16" t="s">
        <v>216</v>
      </c>
      <c r="B78" s="4">
        <v>1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>
        <v>1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92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84"/>
  <sheetViews>
    <sheetView topLeftCell="A60" workbookViewId="0">
      <selection activeCell="A60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298</v>
      </c>
      <c r="B1" s="4" t="s">
        <v>297</v>
      </c>
    </row>
    <row r="2" spans="1:2" x14ac:dyDescent="0.25">
      <c r="A2" s="16" t="s">
        <v>93</v>
      </c>
      <c r="B2" s="4">
        <v>1</v>
      </c>
    </row>
    <row r="3" spans="1:2" x14ac:dyDescent="0.25">
      <c r="A3" s="16" t="s">
        <v>105</v>
      </c>
      <c r="B3" s="4">
        <v>1</v>
      </c>
    </row>
    <row r="4" spans="1:2" x14ac:dyDescent="0.25">
      <c r="A4" s="25" t="s">
        <v>162</v>
      </c>
      <c r="B4" s="4">
        <v>3</v>
      </c>
    </row>
    <row r="5" spans="1:2" x14ac:dyDescent="0.25">
      <c r="A5" s="16" t="s">
        <v>136</v>
      </c>
      <c r="B5" s="4">
        <v>1</v>
      </c>
    </row>
    <row r="6" spans="1:2" x14ac:dyDescent="0.25">
      <c r="A6" s="25" t="s">
        <v>158</v>
      </c>
      <c r="B6" s="4">
        <v>1</v>
      </c>
    </row>
    <row r="7" spans="1:2" x14ac:dyDescent="0.25">
      <c r="A7" s="16" t="s">
        <v>99</v>
      </c>
      <c r="B7" s="4">
        <v>1</v>
      </c>
    </row>
    <row r="8" spans="1:2" x14ac:dyDescent="0.25">
      <c r="A8" s="25" t="s">
        <v>215</v>
      </c>
      <c r="B8" s="4">
        <v>6</v>
      </c>
    </row>
    <row r="9" spans="1:2" x14ac:dyDescent="0.25">
      <c r="A9" s="25" t="s">
        <v>97</v>
      </c>
      <c r="B9" s="4">
        <v>1</v>
      </c>
    </row>
    <row r="10" spans="1:2" x14ac:dyDescent="0.25">
      <c r="A10" s="16" t="s">
        <v>88</v>
      </c>
      <c r="B10" s="4">
        <v>6</v>
      </c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>
        <v>1</v>
      </c>
    </row>
    <row r="13" spans="1:2" x14ac:dyDescent="0.25">
      <c r="A13" s="16" t="s">
        <v>117</v>
      </c>
      <c r="B13" s="4">
        <v>1</v>
      </c>
    </row>
    <row r="14" spans="1:2" x14ac:dyDescent="0.25">
      <c r="A14" s="16" t="s">
        <v>109</v>
      </c>
      <c r="B14" s="4">
        <v>3</v>
      </c>
    </row>
    <row r="15" spans="1:2" x14ac:dyDescent="0.25">
      <c r="A15" s="16" t="s">
        <v>104</v>
      </c>
      <c r="B15" s="4">
        <v>1</v>
      </c>
    </row>
    <row r="16" spans="1:2" x14ac:dyDescent="0.25">
      <c r="A16" s="16" t="s">
        <v>101</v>
      </c>
      <c r="B16" s="4"/>
    </row>
    <row r="17" spans="1:2" x14ac:dyDescent="0.25">
      <c r="A17" s="16" t="s">
        <v>139</v>
      </c>
      <c r="B17" s="4">
        <v>1</v>
      </c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>
        <v>1</v>
      </c>
    </row>
    <row r="20" spans="1:2" x14ac:dyDescent="0.25">
      <c r="A20" s="25" t="s">
        <v>102</v>
      </c>
      <c r="B20" s="4">
        <v>3</v>
      </c>
    </row>
    <row r="21" spans="1:2" x14ac:dyDescent="0.25">
      <c r="A21" s="16" t="s">
        <v>96</v>
      </c>
      <c r="B21" s="4">
        <v>3</v>
      </c>
    </row>
    <row r="22" spans="1:2" x14ac:dyDescent="0.25">
      <c r="A22" s="25" t="s">
        <v>153</v>
      </c>
      <c r="B22" s="4"/>
    </row>
    <row r="23" spans="1:2" x14ac:dyDescent="0.25">
      <c r="A23" s="25" t="s">
        <v>98</v>
      </c>
      <c r="B23" s="4">
        <v>6</v>
      </c>
    </row>
    <row r="24" spans="1:2" x14ac:dyDescent="0.25">
      <c r="A24" s="16" t="s">
        <v>130</v>
      </c>
      <c r="B24" s="4">
        <v>3</v>
      </c>
    </row>
    <row r="25" spans="1:2" x14ac:dyDescent="0.25">
      <c r="A25" s="25" t="s">
        <v>277</v>
      </c>
      <c r="B25" s="4">
        <v>1</v>
      </c>
    </row>
    <row r="26" spans="1:2" x14ac:dyDescent="0.25">
      <c r="A26" s="16" t="s">
        <v>185</v>
      </c>
      <c r="B26" s="4">
        <v>1</v>
      </c>
    </row>
    <row r="27" spans="1:2" x14ac:dyDescent="0.25">
      <c r="A27" s="25" t="s">
        <v>150</v>
      </c>
      <c r="B27" s="4">
        <v>1</v>
      </c>
    </row>
    <row r="28" spans="1:2" x14ac:dyDescent="0.25">
      <c r="A28" s="16" t="s">
        <v>128</v>
      </c>
      <c r="B28" s="4">
        <v>1</v>
      </c>
    </row>
    <row r="29" spans="1:2" x14ac:dyDescent="0.25">
      <c r="A29" s="16" t="s">
        <v>135</v>
      </c>
      <c r="B29" s="4">
        <v>1</v>
      </c>
    </row>
    <row r="30" spans="1:2" x14ac:dyDescent="0.25">
      <c r="A30" s="25" t="s">
        <v>111</v>
      </c>
      <c r="B30" s="4">
        <v>1</v>
      </c>
    </row>
    <row r="31" spans="1:2" x14ac:dyDescent="0.25">
      <c r="A31" s="16" t="s">
        <v>231</v>
      </c>
      <c r="B31" s="4"/>
    </row>
    <row r="32" spans="1:2" x14ac:dyDescent="0.25">
      <c r="A32" s="16" t="s">
        <v>118</v>
      </c>
      <c r="B32" s="4">
        <v>1</v>
      </c>
    </row>
    <row r="33" spans="1:2" x14ac:dyDescent="0.25">
      <c r="A33" s="25" t="s">
        <v>159</v>
      </c>
      <c r="B33" s="4">
        <v>3</v>
      </c>
    </row>
    <row r="34" spans="1:2" x14ac:dyDescent="0.25">
      <c r="A34" s="25" t="s">
        <v>85</v>
      </c>
      <c r="B34" s="4">
        <v>1</v>
      </c>
    </row>
    <row r="35" spans="1:2" x14ac:dyDescent="0.25">
      <c r="A35" s="25" t="s">
        <v>113</v>
      </c>
      <c r="B35" s="4"/>
    </row>
    <row r="36" spans="1:2" x14ac:dyDescent="0.25">
      <c r="A36" s="25" t="s">
        <v>86</v>
      </c>
      <c r="B36" s="4">
        <v>1</v>
      </c>
    </row>
    <row r="37" spans="1:2" x14ac:dyDescent="0.25">
      <c r="A37" s="25" t="s">
        <v>124</v>
      </c>
      <c r="B37" s="4"/>
    </row>
    <row r="38" spans="1:2" x14ac:dyDescent="0.25">
      <c r="A38" s="25" t="s">
        <v>90</v>
      </c>
      <c r="B38" s="4">
        <v>3</v>
      </c>
    </row>
    <row r="39" spans="1:2" x14ac:dyDescent="0.25">
      <c r="A39" s="16" t="s">
        <v>143</v>
      </c>
      <c r="B39" s="4">
        <v>6</v>
      </c>
    </row>
    <row r="40" spans="1:2" x14ac:dyDescent="0.25">
      <c r="A40" s="25" t="s">
        <v>192</v>
      </c>
      <c r="B40" s="4">
        <v>0</v>
      </c>
    </row>
    <row r="41" spans="1:2" x14ac:dyDescent="0.25">
      <c r="A41" s="16" t="s">
        <v>106</v>
      </c>
      <c r="B41" s="4">
        <v>3</v>
      </c>
    </row>
    <row r="42" spans="1:2" x14ac:dyDescent="0.25">
      <c r="A42" s="25" t="s">
        <v>129</v>
      </c>
      <c r="B42" s="4"/>
    </row>
    <row r="43" spans="1:2" x14ac:dyDescent="0.25">
      <c r="A43" s="25" t="s">
        <v>110</v>
      </c>
      <c r="B43" s="4">
        <v>1</v>
      </c>
    </row>
    <row r="44" spans="1:2" x14ac:dyDescent="0.25">
      <c r="A44" s="25" t="s">
        <v>141</v>
      </c>
      <c r="B44" s="4"/>
    </row>
    <row r="45" spans="1:2" x14ac:dyDescent="0.25">
      <c r="A45" s="16" t="s">
        <v>292</v>
      </c>
      <c r="B45" s="4"/>
    </row>
    <row r="46" spans="1:2" x14ac:dyDescent="0.25">
      <c r="A46" s="25" t="s">
        <v>107</v>
      </c>
      <c r="B46" s="4">
        <v>1</v>
      </c>
    </row>
    <row r="47" spans="1:2" x14ac:dyDescent="0.25">
      <c r="A47" s="16" t="s">
        <v>293</v>
      </c>
      <c r="B47" s="4"/>
    </row>
    <row r="48" spans="1:2" x14ac:dyDescent="0.25">
      <c r="A48" s="16" t="s">
        <v>122</v>
      </c>
      <c r="B48" s="4">
        <v>15</v>
      </c>
    </row>
    <row r="49" spans="1:2" x14ac:dyDescent="0.25">
      <c r="A49" s="16" t="s">
        <v>146</v>
      </c>
      <c r="B49" s="4">
        <v>1</v>
      </c>
    </row>
    <row r="50" spans="1:2" x14ac:dyDescent="0.25">
      <c r="A50" s="25" t="s">
        <v>119</v>
      </c>
      <c r="B50" s="4">
        <v>3</v>
      </c>
    </row>
    <row r="51" spans="1:2" x14ac:dyDescent="0.25">
      <c r="A51" s="25" t="s">
        <v>95</v>
      </c>
      <c r="B51" s="4">
        <v>1</v>
      </c>
    </row>
    <row r="52" spans="1:2" x14ac:dyDescent="0.25">
      <c r="A52" s="25" t="s">
        <v>182</v>
      </c>
      <c r="B52" s="4"/>
    </row>
    <row r="53" spans="1:2" x14ac:dyDescent="0.25">
      <c r="A53" s="16" t="s">
        <v>84</v>
      </c>
      <c r="B53" s="4">
        <v>6</v>
      </c>
    </row>
    <row r="54" spans="1:2" x14ac:dyDescent="0.25">
      <c r="A54" s="25" t="s">
        <v>125</v>
      </c>
      <c r="B54" s="4">
        <v>1</v>
      </c>
    </row>
    <row r="55" spans="1:2" x14ac:dyDescent="0.25">
      <c r="A55" s="16" t="s">
        <v>154</v>
      </c>
      <c r="B55" s="4">
        <v>3</v>
      </c>
    </row>
    <row r="56" spans="1:2" x14ac:dyDescent="0.25">
      <c r="A56" s="25" t="s">
        <v>190</v>
      </c>
      <c r="B56" s="4">
        <v>3</v>
      </c>
    </row>
    <row r="57" spans="1:2" x14ac:dyDescent="0.25">
      <c r="A57" s="16" t="s">
        <v>142</v>
      </c>
      <c r="B57" s="4">
        <v>1</v>
      </c>
    </row>
    <row r="58" spans="1:2" x14ac:dyDescent="0.25">
      <c r="A58" s="25" t="s">
        <v>145</v>
      </c>
      <c r="B58" s="4">
        <v>1</v>
      </c>
    </row>
    <row r="59" spans="1:2" x14ac:dyDescent="0.25">
      <c r="A59" s="16" t="s">
        <v>131</v>
      </c>
      <c r="B59" s="4">
        <v>3</v>
      </c>
    </row>
    <row r="60" spans="1:2" x14ac:dyDescent="0.25">
      <c r="A60" s="16" t="s">
        <v>126</v>
      </c>
      <c r="B60" s="4">
        <v>3</v>
      </c>
    </row>
    <row r="61" spans="1:2" x14ac:dyDescent="0.25">
      <c r="A61" s="16" t="s">
        <v>291</v>
      </c>
      <c r="B61" s="4"/>
    </row>
    <row r="62" spans="1:2" x14ac:dyDescent="0.25">
      <c r="A62" s="25" t="s">
        <v>160</v>
      </c>
      <c r="B62" s="4">
        <v>1</v>
      </c>
    </row>
    <row r="63" spans="1:2" x14ac:dyDescent="0.25">
      <c r="A63" s="25" t="s">
        <v>120</v>
      </c>
      <c r="B63" s="4">
        <v>0</v>
      </c>
    </row>
    <row r="64" spans="1:2" x14ac:dyDescent="0.25">
      <c r="A64" s="25" t="s">
        <v>87</v>
      </c>
      <c r="B64" s="4">
        <v>3</v>
      </c>
    </row>
    <row r="65" spans="1:2" ht="15.75" customHeight="1" x14ac:dyDescent="0.25">
      <c r="A65" s="16" t="s">
        <v>83</v>
      </c>
      <c r="B65" s="4"/>
    </row>
    <row r="66" spans="1:2" x14ac:dyDescent="0.25">
      <c r="A66" s="16" t="s">
        <v>226</v>
      </c>
      <c r="B66" s="4"/>
    </row>
    <row r="67" spans="1:2" x14ac:dyDescent="0.25">
      <c r="A67" s="16" t="s">
        <v>108</v>
      </c>
      <c r="B67" s="4">
        <v>1</v>
      </c>
    </row>
    <row r="68" spans="1:2" x14ac:dyDescent="0.25">
      <c r="A68" s="16" t="s">
        <v>208</v>
      </c>
      <c r="B68" s="4"/>
    </row>
    <row r="69" spans="1:2" x14ac:dyDescent="0.25">
      <c r="A69" s="25" t="s">
        <v>191</v>
      </c>
      <c r="B69" s="4">
        <v>3</v>
      </c>
    </row>
    <row r="70" spans="1:2" x14ac:dyDescent="0.25">
      <c r="A70" s="25" t="s">
        <v>89</v>
      </c>
      <c r="B70" s="4">
        <v>1</v>
      </c>
    </row>
    <row r="71" spans="1:2" x14ac:dyDescent="0.25">
      <c r="A71" s="16" t="s">
        <v>176</v>
      </c>
      <c r="B71" s="4">
        <v>3</v>
      </c>
    </row>
    <row r="72" spans="1:2" x14ac:dyDescent="0.25">
      <c r="A72" s="25" t="s">
        <v>103</v>
      </c>
      <c r="B72" s="4">
        <v>20</v>
      </c>
    </row>
    <row r="73" spans="1:2" x14ac:dyDescent="0.25">
      <c r="A73" s="16" t="s">
        <v>173</v>
      </c>
      <c r="B73" s="4">
        <v>3</v>
      </c>
    </row>
    <row r="74" spans="1:2" x14ac:dyDescent="0.25">
      <c r="A74" s="25" t="s">
        <v>92</v>
      </c>
      <c r="B74" s="4">
        <v>0</v>
      </c>
    </row>
    <row r="75" spans="1:2" x14ac:dyDescent="0.25">
      <c r="A75" s="25" t="s">
        <v>91</v>
      </c>
      <c r="B75" s="4">
        <v>15</v>
      </c>
    </row>
    <row r="76" spans="1:2" x14ac:dyDescent="0.25">
      <c r="A76" s="16" t="s">
        <v>148</v>
      </c>
      <c r="B76" s="4">
        <v>3</v>
      </c>
    </row>
    <row r="77" spans="1:2" x14ac:dyDescent="0.25">
      <c r="A77" s="25" t="s">
        <v>116</v>
      </c>
      <c r="B77" s="4">
        <v>1</v>
      </c>
    </row>
    <row r="78" spans="1:2" x14ac:dyDescent="0.25">
      <c r="A78" s="16" t="s">
        <v>216</v>
      </c>
      <c r="B78" s="4"/>
    </row>
    <row r="79" spans="1:2" x14ac:dyDescent="0.25">
      <c r="A79" s="16" t="s">
        <v>155</v>
      </c>
      <c r="B79" s="4">
        <v>6</v>
      </c>
    </row>
    <row r="80" spans="1:2" x14ac:dyDescent="0.25">
      <c r="A80" s="25" t="s">
        <v>138</v>
      </c>
      <c r="B80" s="4"/>
    </row>
    <row r="81" spans="1:2" x14ac:dyDescent="0.25">
      <c r="A81" s="25" t="s">
        <v>94</v>
      </c>
      <c r="B81" s="4">
        <v>1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172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4"/>
  <sheetViews>
    <sheetView workbookViewId="0">
      <pane xSplit="1" topLeftCell="O1" activePane="topRight" state="frozen"/>
      <selection pane="topRight" activeCell="AF16" activeCellId="3" sqref="AF2:AF4 AF6 AF9:AF11 AF16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25" t="s">
        <v>90</v>
      </c>
      <c r="B2" s="2">
        <f>IFERROR(VLOOKUP($A2,'Player Worksheet_Rnd1'!$A$2:$B$85,2,FALSE),"")</f>
        <v>6</v>
      </c>
      <c r="C2" s="2">
        <f>IFERROR(VLOOKUP($A2,'Player Worksheet_Rnd2'!$A$2:$B$85,2,FALSE),"")</f>
        <v>1</v>
      </c>
      <c r="D2" s="2">
        <f>IFERROR(VLOOKUP($A2,'Player Worksheet_Rnd3'!$A$2:$B$85,2,FALSE),"")</f>
        <v>1</v>
      </c>
      <c r="E2" s="2">
        <f>IFERROR(VLOOKUP($A2,'Player Worksheet_Rnd4'!$A$2:$B$85,2,FALSE),"")</f>
        <v>0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2</v>
      </c>
      <c r="J2" s="2">
        <f>IFERROR(VLOOKUP($A2,'Player Worksheet_Rnd9'!$A$2:$B$85,2,FALSE),"")</f>
        <v>0</v>
      </c>
      <c r="K2" s="2">
        <f>IFERROR(VLOOKUP($A2,'Player Worksheet_Rnd10'!$A$2:$B$85,2,FALSE),"")</f>
        <v>1</v>
      </c>
      <c r="L2" s="2">
        <f>IFERROR(VLOOKUP($A2,'Player Worksheet_Rnd11'!$A$2:$B$85,2,FALSE),"")</f>
        <v>0</v>
      </c>
      <c r="M2" s="2">
        <f>IFERROR(VLOOKUP($A2,'Player Worksheet_Rnd12'!$A$2:$B$85,2,FALSE),"")</f>
        <v>12</v>
      </c>
      <c r="N2" s="2">
        <f>IFERROR(VLOOKUP($A2,'Player Worksheet_Rnd13'!$A$2:$B$85,2,FALSE),"")</f>
        <v>3</v>
      </c>
      <c r="O2" s="2">
        <f>IFERROR(VLOOKUP($A2,'Player Worksheet_Rnd14'!$A$2:$B$85,2,FALSE),"")</f>
        <v>0</v>
      </c>
      <c r="P2" s="2">
        <f>IFERROR(VLOOKUP($A2,'Player Worksheet_Rnd15'!$A$2:$B$85,2,FALSE),"")</f>
        <v>1</v>
      </c>
      <c r="Q2" s="2">
        <f>IFERROR(VLOOKUP($A2,'Player Worksheet_Rnd16'!$A$2:$B$85,2,FALSE),"")</f>
        <v>3</v>
      </c>
      <c r="R2" s="2">
        <f>IFERROR(VLOOKUP($A2,'Player Worksheet_Rnd17'!$A$2:$B$85,2,FALSE),"")</f>
        <v>0</v>
      </c>
      <c r="S2" s="2">
        <f>IFERROR(VLOOKUP($A2,'Player Worksheet_Rnd18'!$A$2:$B$85,2,FALSE),"")</f>
        <v>0</v>
      </c>
      <c r="T2" s="2">
        <f>IFERROR(VLOOKUP($A2,'Player Worksheet_Rnd19'!$A$2:$B$85,2,FALSE),"")</f>
        <v>3</v>
      </c>
      <c r="U2" s="2">
        <f>IFERROR(VLOOKUP($A2,'Player Worksheet_Rnd20'!$A$2:$B$85,2,FALSE),"")</f>
        <v>0</v>
      </c>
      <c r="V2" s="2">
        <f>IFERROR(VLOOKUP($A2,'Player Worksheet_Rnd21'!$A$2:$B$85,2,FALSE),"")</f>
        <v>2</v>
      </c>
      <c r="W2" s="2">
        <f>IFERROR(VLOOKUP($A2,'Player Worksheet_Rnd22'!$A$2:$B$85,2,FALSE),"")</f>
        <v>1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0</v>
      </c>
      <c r="AA2" s="2">
        <f>IFERROR(VLOOKUP($A2,'Player Worksheet_Rnd26'!$A$2:$B$85,2,FALSE),"")</f>
        <v>2</v>
      </c>
      <c r="AB2" s="2">
        <f>IFERROR(VLOOKUP($A2,'Player Worksheet_Rnd27'!$A$2:$B$85,2,FALSE),"")</f>
        <v>0</v>
      </c>
      <c r="AC2" s="2">
        <f>IFERROR(VLOOKUP($A2,'Player Worksheet_Rnd28'!$A$2:$B$85,2,FALSE),"")</f>
        <v>1</v>
      </c>
      <c r="AD2" s="2">
        <f>IFERROR(VLOOKUP($A2,'Player Worksheet_Rnd29'!$A$2:$B$85,2,FALSE),"")</f>
        <v>3</v>
      </c>
      <c r="AE2" s="2">
        <f>IFERROR(VLOOKUP($A2,'Player Worksheet_Rnd30'!$A$2:$B$85,2,FALSE),"")</f>
        <v>1</v>
      </c>
      <c r="AF2" s="2">
        <f>IFERROR(VLOOKUP($A2,'Player Worksheet_Rnd31'!$A$2:$B$85,2,FALSE),"")</f>
        <v>1</v>
      </c>
      <c r="AK2" s="2">
        <f>SUM(B2:AJ2)</f>
        <v>47</v>
      </c>
    </row>
    <row r="3" spans="1:37" x14ac:dyDescent="0.25">
      <c r="A3" s="25" t="s">
        <v>91</v>
      </c>
      <c r="B3" s="2">
        <f>IFERROR(VLOOKUP($A3,'Player Worksheet_Rnd1'!$A$2:$B$85,2,FALSE),"")</f>
        <v>0</v>
      </c>
      <c r="C3" s="2">
        <f>IFERROR(VLOOKUP($A3,'Player Worksheet_Rnd2'!$A$2:$B$85,2,FALSE),"")</f>
        <v>1</v>
      </c>
      <c r="D3" s="2">
        <f>IFERROR(VLOOKUP($A3,'Player Worksheet_Rnd3'!$A$2:$B$85,2,FALSE),"")</f>
        <v>6</v>
      </c>
      <c r="E3" s="2">
        <f>IFERROR(VLOOKUP($A3,'Player Worksheet_Rnd4'!$A$2:$B$85,2,FALSE),"")</f>
        <v>6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1</v>
      </c>
      <c r="I3" s="2">
        <f>IFERROR(VLOOKUP($A3,'Player Worksheet_Rnd8'!$A$2:$B$85,2,FALSE),"")</f>
        <v>2</v>
      </c>
      <c r="J3" s="2">
        <f>IFERROR(VLOOKUP($A3,'Player Worksheet_Rnd9'!$A$2:$B$85,2,FALSE),"")</f>
        <v>15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2</v>
      </c>
      <c r="N3" s="2">
        <f>IFERROR(VLOOKUP($A3,'Player Worksheet_Rnd13'!$A$2:$B$85,2,FALSE),"")</f>
        <v>20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15</v>
      </c>
      <c r="R3" s="2">
        <f>IFERROR(VLOOKUP($A3,'Player Worksheet_Rnd17'!$A$2:$B$85,2,FALSE),"")</f>
        <v>0</v>
      </c>
      <c r="S3" s="2">
        <f>IFERROR(VLOOKUP($A3,'Player Worksheet_Rnd18'!$A$2:$B$85,2,FALSE),"")</f>
        <v>0</v>
      </c>
      <c r="T3" s="2">
        <f>IFERROR(VLOOKUP($A3,'Player Worksheet_Rnd19'!$A$2:$B$85,2,FALSE),"")</f>
        <v>1</v>
      </c>
      <c r="U3" s="2">
        <f>IFERROR(VLOOKUP($A3,'Player Worksheet_Rnd20'!$A$2:$B$85,2,FALSE),"")</f>
        <v>0</v>
      </c>
      <c r="V3" s="2">
        <f>IFERROR(VLOOKUP($A3,'Player Worksheet_Rnd21'!$A$2:$B$85,2,FALSE),"")</f>
        <v>0</v>
      </c>
      <c r="W3" s="2">
        <f>IFERROR(VLOOKUP($A3,'Player Worksheet_Rnd22'!$A$2:$B$85,2,FALSE),"")</f>
        <v>6</v>
      </c>
      <c r="X3" s="2">
        <f>IFERROR(VLOOKUP($A3,'Player Worksheet_Rnd23'!$A$2:$B$85,2,FALSE),"")</f>
        <v>0</v>
      </c>
      <c r="Y3" s="2">
        <f>IFERROR(VLOOKUP($A3,'Player Worksheet_Rnd24'!$A$2:$B$85,2,FALSE),"")</f>
        <v>0</v>
      </c>
      <c r="Z3" s="2">
        <f>IFERROR(VLOOKUP($A3,'Player Worksheet_Rnd25'!$A$2:$B$85,2,FALSE),"")</f>
        <v>3</v>
      </c>
      <c r="AA3" s="2">
        <f>IFERROR(VLOOKUP($A3,'Player Worksheet_Rnd26'!$A$2:$B$85,2,FALSE),"")</f>
        <v>2</v>
      </c>
      <c r="AB3" s="2">
        <f>IFERROR(VLOOKUP($A3,'Player Worksheet_Rnd27'!$A$2:$B$85,2,FALSE),"")</f>
        <v>0</v>
      </c>
      <c r="AC3" s="2">
        <f>IFERROR(VLOOKUP($A3,'Player Worksheet_Rnd28'!$A$2:$B$85,2,FALSE),"")</f>
        <v>0</v>
      </c>
      <c r="AD3" s="2">
        <f>IFERROR(VLOOKUP($A3,'Player Worksheet_Rnd29'!$A$2:$B$85,2,FALSE),"")</f>
        <v>1</v>
      </c>
      <c r="AE3" s="2">
        <f>IFERROR(VLOOKUP($A3,'Player Worksheet_Rnd30'!$A$2:$B$85,2,FALSE),"")</f>
        <v>1</v>
      </c>
      <c r="AF3" s="2">
        <f>IFERROR(VLOOKUP($A3,'Player Worksheet_Rnd31'!$A$2:$B$85,2,FALSE),"")</f>
        <v>6</v>
      </c>
      <c r="AK3" s="2">
        <f>SUM(B3:AJ3)</f>
        <v>88</v>
      </c>
    </row>
    <row r="4" spans="1:37" x14ac:dyDescent="0.25">
      <c r="A4" s="25" t="s">
        <v>125</v>
      </c>
      <c r="B4" s="2">
        <f>IFERROR(VLOOKUP($A4,'Player Worksheet_Rnd1'!$A$2:$B$85,2,FALSE),"")</f>
        <v>1</v>
      </c>
      <c r="C4" s="2">
        <f>IFERROR(VLOOKUP($A4,'Player Worksheet_Rnd2'!$A$2:$B$85,2,FALSE),"")</f>
        <v>1</v>
      </c>
      <c r="D4" s="2">
        <f>IFERROR(VLOOKUP($A4,'Player Worksheet_Rnd3'!$A$2:$B$85,2,FALSE),"")</f>
        <v>6</v>
      </c>
      <c r="E4" s="2">
        <f>IFERROR(VLOOKUP($A4,'Player Worksheet_Rnd4'!$A$2:$B$85,2,FALSE),"")</f>
        <v>15</v>
      </c>
      <c r="F4" s="2">
        <f>IFERROR(VLOOKUP($A4,'Player Worksheet_Rnd5'!$A$2:$B$85,2,FALSE),"")</f>
        <v>0</v>
      </c>
      <c r="G4" s="2">
        <f>IFERROR(VLOOKUP($A4,'Player Worksheet_Rnd6'!$A$2:$B$85,2,FALSE),"")</f>
        <v>0</v>
      </c>
      <c r="H4" s="2">
        <f>IFERROR(VLOOKUP($A4,'Player Worksheet_Rnd7'!$A$2:$B$85,2,FALSE),"")</f>
        <v>0</v>
      </c>
      <c r="I4" s="2">
        <f>IFERROR(VLOOKUP($A4,'Player Worksheet_Rnd8'!$A$2:$B$85,2,FALSE),"")</f>
        <v>0</v>
      </c>
      <c r="J4" s="2">
        <f>IFERROR(VLOOKUP($A4,'Player Worksheet_Rnd9'!$A$2:$B$85,2,FALSE),"")</f>
        <v>0</v>
      </c>
      <c r="K4" s="2">
        <f>IFERROR(VLOOKUP($A4,'Player Worksheet_Rnd10'!$A$2:$B$85,2,FALSE),"")</f>
        <v>1</v>
      </c>
      <c r="L4" s="2">
        <f>IFERROR(VLOOKUP($A4,'Player Worksheet_Rnd11'!$A$2:$B$85,2,FALSE),"")</f>
        <v>10</v>
      </c>
      <c r="M4" s="2">
        <f>IFERROR(VLOOKUP($A4,'Player Worksheet_Rnd12'!$A$2:$B$85,2,FALSE),"")</f>
        <v>2</v>
      </c>
      <c r="N4" s="2">
        <f>IFERROR(VLOOKUP($A4,'Player Worksheet_Rnd13'!$A$2:$B$85,2,FALSE),"")</f>
        <v>10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R4" s="2">
        <f>IFERROR(VLOOKUP($A4,'Player Worksheet_Rnd17'!$A$2:$B$85,2,FALSE),"")</f>
        <v>2</v>
      </c>
      <c r="S4" s="2">
        <f>IFERROR(VLOOKUP($A4,'Player Worksheet_Rnd18'!$A$2:$B$85,2,FALSE),"")</f>
        <v>0</v>
      </c>
      <c r="T4" s="2">
        <f>IFERROR(VLOOKUP($A4,'Player Worksheet_Rnd19'!$A$2:$B$85,2,FALSE),"")</f>
        <v>6</v>
      </c>
      <c r="U4" s="2">
        <f>IFERROR(VLOOKUP($A4,'Player Worksheet_Rnd20'!$A$2:$B$85,2,FALSE),"")</f>
        <v>0</v>
      </c>
      <c r="V4" s="2">
        <f>IFERROR(VLOOKUP($A4,'Player Worksheet_Rnd21'!$A$2:$B$85,2,FALSE),"")</f>
        <v>2</v>
      </c>
      <c r="W4" s="2">
        <f>IFERROR(VLOOKUP($A4,'Player Worksheet_Rnd22'!$A$2:$B$85,2,FALSE),"")</f>
        <v>3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3</v>
      </c>
      <c r="AA4" s="2">
        <f>IFERROR(VLOOKUP($A4,'Player Worksheet_Rnd26'!$A$2:$B$85,2,FALSE),"")</f>
        <v>6</v>
      </c>
      <c r="AB4" s="2">
        <f>IFERROR(VLOOKUP($A4,'Player Worksheet_Rnd27'!$A$2:$B$85,2,FALSE),"")</f>
        <v>0</v>
      </c>
      <c r="AC4" s="2">
        <f>IFERROR(VLOOKUP($A4,'Player Worksheet_Rnd28'!$A$2:$B$85,2,FALSE),"")</f>
        <v>0</v>
      </c>
      <c r="AD4" s="2">
        <f>IFERROR(VLOOKUP($A4,'Player Worksheet_Rnd29'!$A$2:$B$85,2,FALSE),"")</f>
        <v>1</v>
      </c>
      <c r="AE4" s="2">
        <f>IFERROR(VLOOKUP($A4,'Player Worksheet_Rnd30'!$A$2:$B$85,2,FALSE),"")</f>
        <v>10</v>
      </c>
      <c r="AF4" s="2">
        <f>IFERROR(VLOOKUP($A4,'Player Worksheet_Rnd31'!$A$2:$B$85,2,FALSE),"")</f>
        <v>3</v>
      </c>
      <c r="AK4" s="2">
        <f t="shared" ref="AK4:AK32" si="1">SUM(B4:AI4)</f>
        <v>83</v>
      </c>
    </row>
    <row r="5" spans="1:37" s="44" customFormat="1" x14ac:dyDescent="0.25">
      <c r="A5" s="45" t="s">
        <v>129</v>
      </c>
      <c r="B5" s="44">
        <f>IFERROR(VLOOKUP($A5,'Player Worksheet_Rnd1'!$A$2:$B$85,2,FALSE),"")</f>
        <v>0</v>
      </c>
      <c r="C5" s="44">
        <f>IFERROR(VLOOKUP($A5,'Player Worksheet_Rnd2'!$A$2:$B$85,2,FALSE),"")</f>
        <v>6</v>
      </c>
      <c r="D5" s="44">
        <f>IFERROR(VLOOKUP($A5,'Player Worksheet_Rnd3'!$A$2:$B$85,2,FALSE),"")</f>
        <v>1</v>
      </c>
      <c r="E5" s="44">
        <f>IFERROR(VLOOKUP($A5,'Player Worksheet_Rnd4'!$A$2:$B$85,2,FALSE),"")</f>
        <v>1</v>
      </c>
      <c r="F5" s="44">
        <f>IFERROR(VLOOKUP($A5,'Player Worksheet_Rnd5'!$A$2:$B$85,2,FALSE),"")</f>
        <v>0</v>
      </c>
      <c r="G5" s="44">
        <f>IFERROR(VLOOKUP($A5,'Player Worksheet_Rnd6'!$A$2:$B$85,2,FALSE),"")</f>
        <v>0</v>
      </c>
      <c r="H5" s="44">
        <f>IFERROR(VLOOKUP($A5,'Player Worksheet_Rnd7'!$A$2:$B$85,2,FALSE),"")</f>
        <v>0</v>
      </c>
      <c r="I5" s="44">
        <f>IFERROR(VLOOKUP($A5,'Player Worksheet_Rnd8'!$A$2:$B$85,2,FALSE),"")</f>
        <v>2</v>
      </c>
      <c r="J5" s="44">
        <f>IFERROR(VLOOKUP($A5,'Player Worksheet_Rnd9'!$A$2:$B$85,2,FALSE),"")</f>
        <v>1</v>
      </c>
      <c r="K5" s="44">
        <f>IFERROR(VLOOKUP($A5,'Player Worksheet_Rnd10'!$A$2:$B$85,2,FALSE),"")</f>
        <v>0</v>
      </c>
      <c r="L5" s="44">
        <f>IFERROR(VLOOKUP($A5,'Player Worksheet_Rnd11'!$A$2:$B$85,2,FALSE),"")</f>
        <v>0</v>
      </c>
      <c r="M5" s="44" t="str">
        <f>IFERROR(VLOOKUP($A5,'Player Worksheet_Rnd12'!$A$2:$B$85,2,FALSE),"")</f>
        <v>Last</v>
      </c>
      <c r="N5" s="44">
        <f>IFERROR(VLOOKUP($A5,'Player Worksheet_Rnd13'!$A$2:$B$85,2,FALSE),"")</f>
        <v>0</v>
      </c>
      <c r="O5" s="44">
        <f>IFERROR(VLOOKUP($A5,'Player Worksheet_Rnd14'!$A$2:$B$85,2,FALSE),"")</f>
        <v>0</v>
      </c>
      <c r="P5" s="44">
        <f>IFERROR(VLOOKUP($A5,'Player Worksheet_Rnd15'!$A$2:$B$85,2,FALSE),"")</f>
        <v>0</v>
      </c>
      <c r="Q5" s="44">
        <f>IFERROR(VLOOKUP($A5,'Player Worksheet_Rnd16'!$A$2:$B$85,2,FALSE),"")</f>
        <v>0</v>
      </c>
      <c r="R5" s="44">
        <f>IFERROR(VLOOKUP($A5,'Player Worksheet_Rnd17'!$A$2:$B$85,2,FALSE),"")</f>
        <v>2</v>
      </c>
      <c r="S5" s="44">
        <f>IFERROR(VLOOKUP($A5,'Player Worksheet_Rnd18'!$A$2:$B$85,2,FALSE),"")</f>
        <v>1</v>
      </c>
      <c r="T5" s="44">
        <f>IFERROR(VLOOKUP($A5,'Player Worksheet_Rnd19'!$A$2:$B$85,2,FALSE),"")</f>
        <v>0</v>
      </c>
      <c r="U5" s="44">
        <f>IFERROR(VLOOKUP($A5,'Player Worksheet_Rnd20'!$A$2:$B$85,2,FALSE),"")</f>
        <v>0</v>
      </c>
      <c r="V5" s="44">
        <f>IFERROR(VLOOKUP($A5,'Player Worksheet_Rnd21'!$A$2:$B$85,2,FALSE),"")</f>
        <v>2</v>
      </c>
      <c r="W5" s="44">
        <f>IFERROR(VLOOKUP($A5,'Player Worksheet_Rnd22'!$A$2:$B$85,2,FALSE),"")</f>
        <v>1</v>
      </c>
      <c r="X5" s="44">
        <f>IFERROR(VLOOKUP($A5,'Player Worksheet_Rnd23'!$A$2:$B$85,2,FALSE),"")</f>
        <v>0</v>
      </c>
      <c r="Y5" s="44">
        <f>IFERROR(VLOOKUP($A5,'Player Worksheet_Rnd24'!$A$2:$B$85,2,FALSE),"")</f>
        <v>0</v>
      </c>
      <c r="Z5" s="44">
        <f>IFERROR(VLOOKUP($A5,'Player Worksheet_Rnd25'!$A$2:$B$85,2,FALSE),"")</f>
        <v>3</v>
      </c>
      <c r="AA5" s="44">
        <f>IFERROR(VLOOKUP($A5,'Player Worksheet_Rnd26'!$A$2:$B$85,2,FALSE),"")</f>
        <v>0</v>
      </c>
      <c r="AB5" s="44">
        <f>IFERROR(VLOOKUP($A5,'Player Worksheet_Rnd27'!$A$2:$B$85,2,FALSE),"")</f>
        <v>1</v>
      </c>
      <c r="AC5" s="44">
        <f>IFERROR(VLOOKUP($A5,'Player Worksheet_Rnd28'!$A$2:$B$85,2,FALSE),"")</f>
        <v>0</v>
      </c>
      <c r="AK5" s="44">
        <f t="shared" si="1"/>
        <v>21</v>
      </c>
    </row>
    <row r="6" spans="1:37" x14ac:dyDescent="0.25">
      <c r="A6" s="25" t="s">
        <v>102</v>
      </c>
      <c r="B6" s="2">
        <f>IFERROR(VLOOKUP($A6,'Player Worksheet_Rnd1'!$A$2:$B$85,2,FALSE),"")</f>
        <v>20</v>
      </c>
      <c r="C6" s="2">
        <f>IFERROR(VLOOKUP($A6,'Player Worksheet_Rnd2'!$A$2:$B$85,2,FALSE),"")</f>
        <v>1</v>
      </c>
      <c r="D6" s="2">
        <f>IFERROR(VLOOKUP($A6,'Player Worksheet_Rnd3'!$A$2:$B$85,2,FALSE),"")</f>
        <v>0</v>
      </c>
      <c r="E6" s="2">
        <f>IFERROR(VLOOKUP($A6,'Player Worksheet_Rnd4'!$A$2:$B$85,2,FALSE),"")</f>
        <v>3</v>
      </c>
      <c r="F6" s="2">
        <f>IFERROR(VLOOKUP($A6,'Player Worksheet_Rnd5'!$A$2:$B$85,2,FALSE),"")</f>
        <v>0</v>
      </c>
      <c r="G6" s="2">
        <f>IFERROR(VLOOKUP($A6,'Player Worksheet_Rnd6'!$A$2:$B$85,2,FALSE),"")</f>
        <v>0</v>
      </c>
      <c r="H6" s="2">
        <f>IFERROR(VLOOKUP($A6,'Player Worksheet_Rnd7'!$A$2:$B$85,2,FALSE),"")</f>
        <v>0</v>
      </c>
      <c r="I6" s="2">
        <f>IFERROR(VLOOKUP($A6,'Player Worksheet_Rnd8'!$A$2:$B$85,2,FALSE),"")</f>
        <v>2</v>
      </c>
      <c r="J6" s="2">
        <f>IFERROR(VLOOKUP($A6,'Player Worksheet_Rnd9'!$A$2:$B$85,2,FALSE),"")</f>
        <v>0</v>
      </c>
      <c r="K6" s="2">
        <f>IFERROR(VLOOKUP($A6,'Player Worksheet_Rnd10'!$A$2:$B$85,2,FALSE),"")</f>
        <v>3</v>
      </c>
      <c r="L6" s="2">
        <f>IFERROR(VLOOKUP($A6,'Player Worksheet_Rnd11'!$A$2:$B$85,2,FALSE),"")</f>
        <v>0</v>
      </c>
      <c r="M6" s="2">
        <f>IFERROR(VLOOKUP($A6,'Player Worksheet_Rnd12'!$A$2:$B$85,2,FALSE),"")</f>
        <v>6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P6" s="2">
        <f>IFERROR(VLOOKUP($A6,'Player Worksheet_Rnd15'!$A$2:$B$85,2,FALSE),"")</f>
        <v>0</v>
      </c>
      <c r="Q6" s="2">
        <f>IFERROR(VLOOKUP($A6,'Player Worksheet_Rnd16'!$A$2:$B$85,2,FALSE),"")</f>
        <v>3</v>
      </c>
      <c r="R6" s="2">
        <f>IFERROR(VLOOKUP($A6,'Player Worksheet_Rnd17'!$A$2:$B$85,2,FALSE),"")</f>
        <v>30</v>
      </c>
      <c r="S6" s="2">
        <f>IFERROR(VLOOKUP($A6,'Player Worksheet_Rnd18'!$A$2:$B$85,2,FALSE),"")</f>
        <v>1</v>
      </c>
      <c r="T6" s="2">
        <f>IFERROR(VLOOKUP($A6,'Player Worksheet_Rnd19'!$A$2:$B$85,2,FALSE),"")</f>
        <v>3</v>
      </c>
      <c r="U6" s="2">
        <f>IFERROR(VLOOKUP($A6,'Player Worksheet_Rnd20'!$A$2:$B$85,2,FALSE),"")</f>
        <v>0</v>
      </c>
      <c r="V6" s="2">
        <f>IFERROR(VLOOKUP($A6,'Player Worksheet_Rnd21'!$A$2:$B$85,2,FALSE),"")</f>
        <v>2</v>
      </c>
      <c r="W6" s="2">
        <f>IFERROR(VLOOKUP($A6,'Player Worksheet_Rnd22'!$A$2:$B$85,2,FALSE),"")</f>
        <v>6</v>
      </c>
      <c r="X6" s="2">
        <f>IFERROR(VLOOKUP($A6,'Player Worksheet_Rnd23'!$A$2:$B$85,2,FALSE),"")</f>
        <v>0</v>
      </c>
      <c r="Y6" s="2">
        <f>IFERROR(VLOOKUP($A6,'Player Worksheet_Rnd24'!$A$2:$B$85,2,FALSE),"")</f>
        <v>0</v>
      </c>
      <c r="Z6" s="2">
        <f>IFERROR(VLOOKUP($A6,'Player Worksheet_Rnd25'!$A$2:$B$85,2,FALSE),"")</f>
        <v>3</v>
      </c>
      <c r="AA6" s="2">
        <f>IFERROR(VLOOKUP($A6,'Player Worksheet_Rnd26'!$A$2:$B$85,2,FALSE),"")</f>
        <v>30</v>
      </c>
      <c r="AB6" s="2">
        <f>IFERROR(VLOOKUP($A6,'Player Worksheet_Rnd27'!$A$2:$B$85,2,FALSE),"")</f>
        <v>0</v>
      </c>
      <c r="AC6" s="2">
        <f>IFERROR(VLOOKUP($A6,'Player Worksheet_Rnd28'!$A$2:$B$85,2,FALSE),"")</f>
        <v>0</v>
      </c>
      <c r="AD6" s="2">
        <f>IFERROR(VLOOKUP($A6,'Player Worksheet_Rnd29'!$A$2:$B$85,2,FALSE),"")</f>
        <v>1</v>
      </c>
      <c r="AE6" s="2">
        <f>IFERROR(VLOOKUP($A6,'Player Worksheet_Rnd30'!$A$2:$B$85,2,FALSE),"")</f>
        <v>3</v>
      </c>
      <c r="AF6" s="2">
        <f>IFERROR(VLOOKUP($A6,'Player Worksheet_Rnd31'!$A$2:$B$85,2,FALSE),"")</f>
        <v>3</v>
      </c>
      <c r="AK6" s="2">
        <f t="shared" si="1"/>
        <v>121</v>
      </c>
    </row>
    <row r="7" spans="1:37" s="44" customFormat="1" x14ac:dyDescent="0.25">
      <c r="A7" s="45" t="s">
        <v>127</v>
      </c>
      <c r="B7" s="44">
        <f>IFERROR(VLOOKUP($A7,'Player Worksheet_Rnd1'!$A$2:$B$85,2,FALSE),"")</f>
        <v>0</v>
      </c>
      <c r="C7" s="44">
        <f>IFERROR(VLOOKUP($A7,'Player Worksheet_Rnd2'!$A$2:$B$85,2,FALSE),"")</f>
        <v>0</v>
      </c>
      <c r="D7" s="44">
        <f>IFERROR(VLOOKUP($A7,'Player Worksheet_Rnd3'!$A$2:$B$85,2,FALSE),"")</f>
        <v>0</v>
      </c>
      <c r="AK7" s="44">
        <f t="shared" si="1"/>
        <v>0</v>
      </c>
    </row>
    <row r="8" spans="1:37" s="44" customFormat="1" x14ac:dyDescent="0.25">
      <c r="A8" s="45" t="s">
        <v>161</v>
      </c>
      <c r="B8" s="44">
        <f>IFERROR(VLOOKUP($A8,'Player Worksheet_Rnd1'!$A$2:$B$85,2,FALSE),"")</f>
        <v>0</v>
      </c>
      <c r="C8" s="44">
        <f>IFERROR(VLOOKUP($A8,'Player Worksheet_Rnd2'!$A$2:$B$85,2,FALSE),"")</f>
        <v>0</v>
      </c>
      <c r="D8" s="44">
        <f>IFERROR(VLOOKUP($A8,'Player Worksheet_Rnd3'!$A$2:$B$85,2,FALSE),"")</f>
        <v>1</v>
      </c>
      <c r="M8" s="44">
        <f>IFERROR(VLOOKUP($A8,'Player Worksheet_Rnd12'!$A$2:$B$85,2,FALSE),"")</f>
        <v>0</v>
      </c>
      <c r="AK8" s="44">
        <f t="shared" si="1"/>
        <v>1</v>
      </c>
    </row>
    <row r="9" spans="1:37" x14ac:dyDescent="0.25">
      <c r="A9" s="25" t="s">
        <v>162</v>
      </c>
      <c r="B9" s="2">
        <f>IFERROR(VLOOKUP($A9,'Player Worksheet_Rnd1'!$A$2:$B$85,2,FALSE),"")</f>
        <v>0</v>
      </c>
      <c r="AE9" s="2">
        <f>IFERROR(VLOOKUP($A9,'Player Worksheet_Rnd30'!$A$2:$B$85,2,FALSE),"")</f>
        <v>0</v>
      </c>
      <c r="AF9" s="2">
        <f>IFERROR(VLOOKUP($A9,'Player Worksheet_Rnd31'!$A$2:$B$85,2,FALSE),"")</f>
        <v>0</v>
      </c>
      <c r="AK9" s="2">
        <f t="shared" si="1"/>
        <v>0</v>
      </c>
    </row>
    <row r="10" spans="1:37" x14ac:dyDescent="0.25">
      <c r="A10" s="3" t="s">
        <v>176</v>
      </c>
      <c r="C10" s="2">
        <f>IFERROR(VLOOKUP($A10,'Player Worksheet_Rnd2'!$A$2:$B$85,2,FALSE),"")</f>
        <v>3</v>
      </c>
      <c r="D10" s="2">
        <f>IFERROR(VLOOKUP($A10,'Player Worksheet_Rnd3'!$A$2:$B$85,2,FALSE),"")</f>
        <v>1</v>
      </c>
      <c r="E10" s="2">
        <f>IFERROR(VLOOKUP($A10,'Player Worksheet_Rnd4'!$A$2:$B$85,2,FALSE),"")</f>
        <v>1</v>
      </c>
      <c r="F10" s="2">
        <f>IFERROR(VLOOKUP($A10,'Player Worksheet_Rnd5'!$A$2:$B$85,2,FALSE),"")</f>
        <v>0</v>
      </c>
      <c r="G10" s="2">
        <f>IFERROR(VLOOKUP($A10,'Player Worksheet_Rnd6'!$A$2:$B$85,2,FALSE),"")</f>
        <v>0</v>
      </c>
      <c r="H10" s="2">
        <f>IFERROR(VLOOKUP($A10,'Player Worksheet_Rnd7'!$A$2:$B$85,2,FALSE),"")</f>
        <v>1</v>
      </c>
      <c r="I10" s="2">
        <f>IFERROR(VLOOKUP($A10,'Player Worksheet_Rnd8'!$A$2:$B$85,2,FALSE),"")</f>
        <v>0</v>
      </c>
      <c r="J10" s="2">
        <f>IFERROR(VLOOKUP($A10,'Player Worksheet_Rnd9'!$A$2:$B$85,2,FALSE),"")</f>
        <v>1</v>
      </c>
      <c r="K10" s="2">
        <f>IFERROR(VLOOKUP($A10,'Player Worksheet_Rnd10'!$A$2:$B$85,2,FALSE),"")</f>
        <v>3</v>
      </c>
      <c r="L10" s="2">
        <f>IFERROR(VLOOKUP($A10,'Player Worksheet_Rnd11'!$A$2:$B$85,2,FALSE),"")</f>
        <v>0</v>
      </c>
      <c r="N10" s="2">
        <f>IFERROR(VLOOKUP($A10,'Player Worksheet_Rnd13'!$A$2:$B$85,2,FALSE),"")</f>
        <v>1</v>
      </c>
      <c r="O10" s="2">
        <f>IFERROR(VLOOKUP($A10,'Player Worksheet_Rnd14'!$A$2:$B$85,2,FALSE),"")</f>
        <v>3</v>
      </c>
      <c r="P10" s="2">
        <f>IFERROR(VLOOKUP($A10,'Player Worksheet_Rnd15'!$A$2:$B$85,2,FALSE),"")</f>
        <v>10</v>
      </c>
      <c r="Q10" s="2">
        <f>IFERROR(VLOOKUP($A10,'Player Worksheet_Rnd16'!$A$2:$B$85,2,FALSE),"")</f>
        <v>3</v>
      </c>
      <c r="R10" s="2">
        <f>IFERROR(VLOOKUP($A10,'Player Worksheet_Rnd17'!$A$2:$B$85,2,FALSE),"")</f>
        <v>2</v>
      </c>
      <c r="S10" s="2">
        <f>IFERROR(VLOOKUP($A10,'Player Worksheet_Rnd18'!$A$2:$B$85,2,FALSE),"")</f>
        <v>1</v>
      </c>
      <c r="T10" s="2">
        <f>IFERROR(VLOOKUP($A10,'Player Worksheet_Rnd19'!$A$2:$B$85,2,FALSE),"")</f>
        <v>1</v>
      </c>
      <c r="U10" s="2">
        <f>IFERROR(VLOOKUP($A10,'Player Worksheet_Rnd20'!$A$2:$B$85,2,FALSE),"")</f>
        <v>0</v>
      </c>
      <c r="V10" s="2">
        <f>IFERROR(VLOOKUP($A10,'Player Worksheet_Rnd21'!$A$2:$B$85,2,FALSE),"")</f>
        <v>6</v>
      </c>
      <c r="W10" s="2">
        <f>IFERROR(VLOOKUP($A10,'Player Worksheet_Rnd22'!$A$2:$B$85,2,FALSE),"")</f>
        <v>1</v>
      </c>
      <c r="X10" s="2">
        <f>IFERROR(VLOOKUP($A10,'Player Worksheet_Rnd23'!$A$2:$B$85,2,FALSE),"")</f>
        <v>0</v>
      </c>
      <c r="Y10" s="2">
        <f>IFERROR(VLOOKUP($A10,'Player Worksheet_Rnd24'!$A$2:$B$85,2,FALSE),"")</f>
        <v>3</v>
      </c>
      <c r="Z10" s="2">
        <f>IFERROR(VLOOKUP($A10,'Player Worksheet_Rnd25'!$A$2:$B$85,2,FALSE),"")</f>
        <v>1</v>
      </c>
      <c r="AB10" s="2">
        <f>IFERROR(VLOOKUP($A10,'Player Worksheet_Rnd27'!$A$2:$B$85,2,FALSE),"")</f>
        <v>15</v>
      </c>
      <c r="AC10" s="2">
        <f>IFERROR(VLOOKUP($A10,'Player Worksheet_Rnd28'!$A$2:$B$85,2,FALSE),"")</f>
        <v>0</v>
      </c>
      <c r="AD10" s="2">
        <f>IFERROR(VLOOKUP($A10,'Player Worksheet_Rnd29'!$A$2:$B$85,2,FALSE),"")</f>
        <v>1</v>
      </c>
      <c r="AE10" s="2">
        <f>IFERROR(VLOOKUP($A10,'Player Worksheet_Rnd30'!$A$2:$B$85,2,FALSE),"")</f>
        <v>1</v>
      </c>
      <c r="AF10" s="2">
        <f>IFERROR(VLOOKUP($A10,'Player Worksheet_Rnd31'!$A$2:$B$85,2,FALSE),"")</f>
        <v>0</v>
      </c>
      <c r="AK10" s="2">
        <f t="shared" si="1"/>
        <v>59</v>
      </c>
    </row>
    <row r="11" spans="1:37" x14ac:dyDescent="0.25">
      <c r="A11" s="3" t="s">
        <v>190</v>
      </c>
      <c r="E11" s="2">
        <f>IFERROR(VLOOKUP($A11,'Player Worksheet_Rnd4'!$A$2:$B$85,2,FALSE),"")</f>
        <v>3</v>
      </c>
      <c r="F11" s="2">
        <f>IFERROR(VLOOKUP($A11,'Player Worksheet_Rnd5'!$A$2:$B$85,2,FALSE),"")</f>
        <v>0</v>
      </c>
      <c r="G11" s="2">
        <f>IFERROR(VLOOKUP($A11,'Player Worksheet_Rnd6'!$A$2:$B$85,2,FALSE),"")</f>
        <v>0</v>
      </c>
      <c r="H11" s="2">
        <f>IFERROR(VLOOKUP($A11,'Player Worksheet_Rnd7'!$A$2:$B$85,2,FALSE),"")</f>
        <v>1</v>
      </c>
      <c r="I11" s="2">
        <f>IFERROR(VLOOKUP($A11,'Player Worksheet_Rnd8'!$A$2:$B$85,2,FALSE),"")</f>
        <v>0</v>
      </c>
      <c r="J11" s="2">
        <f>IFERROR(VLOOKUP($A11,'Player Worksheet_Rnd9'!$A$2:$B$85,2,FALSE),"")</f>
        <v>1</v>
      </c>
      <c r="K11" s="2">
        <f>IFERROR(VLOOKUP($A11,'Player Worksheet_Rnd10'!$A$2:$B$85,2,FALSE),"")</f>
        <v>0</v>
      </c>
      <c r="L11" s="2">
        <f>IFERROR(VLOOKUP($A11,'Player Worksheet_Rnd11'!$A$2:$B$85,2,FALSE),"")</f>
        <v>10</v>
      </c>
      <c r="N11" s="2">
        <f>IFERROR(VLOOKUP($A11,'Player Worksheet_Rnd13'!$A$2:$B$85,2,FALSE),"")</f>
        <v>15</v>
      </c>
      <c r="O11" s="2">
        <f>IFERROR(VLOOKUP($A11,'Player Worksheet_Rnd14'!$A$2:$B$85,2,FALSE),"")</f>
        <v>20</v>
      </c>
      <c r="P11" s="2">
        <f>IFERROR(VLOOKUP($A11,'Player Worksheet_Rnd15'!$A$2:$B$85,2,FALSE),"")</f>
        <v>0</v>
      </c>
      <c r="Q11" s="2">
        <f>IFERROR(VLOOKUP($A11,'Player Worksheet_Rnd16'!$A$2:$B$85,2,FALSE),"")</f>
        <v>3</v>
      </c>
      <c r="R11" s="2">
        <f>IFERROR(VLOOKUP($A11,'Player Worksheet_Rnd17'!$A$2:$B$85,2,FALSE),"")</f>
        <v>0</v>
      </c>
      <c r="S11" s="2">
        <f>IFERROR(VLOOKUP($A11,'Player Worksheet_Rnd18'!$A$2:$B$85,2,FALSE),"")</f>
        <v>3</v>
      </c>
      <c r="T11" s="2">
        <f>IFERROR(VLOOKUP($A11,'Player Worksheet_Rnd19'!$A$2:$B$85,2,FALSE),"")</f>
        <v>1</v>
      </c>
      <c r="U11" s="2">
        <f>IFERROR(VLOOKUP($A11,'Player Worksheet_Rnd20'!$A$2:$B$85,2,FALSE),"")</f>
        <v>0</v>
      </c>
      <c r="V11" s="2">
        <f>IFERROR(VLOOKUP($A11,'Player Worksheet_Rnd21'!$A$2:$B$85,2,FALSE),"")</f>
        <v>2</v>
      </c>
      <c r="W11" s="2">
        <f>IFERROR(VLOOKUP($A11,'Player Worksheet_Rnd22'!$A$2:$B$85,2,FALSE),"")</f>
        <v>1</v>
      </c>
      <c r="X11" s="2">
        <f>IFERROR(VLOOKUP($A11,'Player Worksheet_Rnd23'!$A$2:$B$85,2,FALSE),"")</f>
        <v>0</v>
      </c>
      <c r="Y11" s="2">
        <f>IFERROR(VLOOKUP($A11,'Player Worksheet_Rnd24'!$A$2:$B$85,2,FALSE),"")</f>
        <v>0</v>
      </c>
      <c r="Z11" s="2">
        <f>IFERROR(VLOOKUP($A11,'Player Worksheet_Rnd25'!$A$2:$B$85,2,FALSE),"")</f>
        <v>3</v>
      </c>
      <c r="AA11" s="2">
        <f>IFERROR(VLOOKUP($A11,'Player Worksheet_Rnd26'!$A$2:$B$85,2,FALSE),"")</f>
        <v>2</v>
      </c>
      <c r="AB11" s="2">
        <f>IFERROR(VLOOKUP($A11,'Player Worksheet_Rnd27'!$A$2:$B$85,2,FALSE),"")</f>
        <v>0</v>
      </c>
      <c r="AC11" s="2">
        <f>IFERROR(VLOOKUP($A11,'Player Worksheet_Rnd28'!$A$2:$B$85,2,FALSE),"")</f>
        <v>0</v>
      </c>
      <c r="AD11" s="2">
        <f>IFERROR(VLOOKUP($A11,'Player Worksheet_Rnd29'!$A$2:$B$85,2,FALSE),"")</f>
        <v>6</v>
      </c>
      <c r="AE11" s="2" t="str">
        <f>IFERROR(VLOOKUP($A11,'Player Worksheet_Rnd30'!$A$2:$B$85,2,FALSE),"")</f>
        <v>last</v>
      </c>
      <c r="AF11" s="2">
        <f>IFERROR(VLOOKUP($A11,'Player Worksheet_Rnd31'!$A$2:$B$85,2,FALSE),"")</f>
        <v>3</v>
      </c>
      <c r="AK11" s="2">
        <f t="shared" ref="AK11:AK17" si="2">SUM(B11:AI11)</f>
        <v>74</v>
      </c>
    </row>
    <row r="12" spans="1:37" s="44" customFormat="1" x14ac:dyDescent="0.25">
      <c r="A12" s="46" t="s">
        <v>191</v>
      </c>
      <c r="E12" s="44">
        <f>IFERROR(VLOOKUP($A12,'Player Worksheet_Rnd4'!$A$2:$B$85,2,FALSE),"")</f>
        <v>3</v>
      </c>
      <c r="F12" s="44">
        <f>IFERROR(VLOOKUP($A12,'Player Worksheet_Rnd5'!$A$2:$B$85,2,FALSE),"")</f>
        <v>0</v>
      </c>
      <c r="G12" s="44">
        <f>IFERROR(VLOOKUP($A12,'Player Worksheet_Rnd6'!$A$2:$B$85,2,FALSE),"")</f>
        <v>15</v>
      </c>
      <c r="H12" s="44">
        <f>IFERROR(VLOOKUP($A12,'Player Worksheet_Rnd7'!$A$2:$B$85,2,FALSE),"")</f>
        <v>1</v>
      </c>
      <c r="I12" s="44">
        <f>IFERROR(VLOOKUP($A12,'Player Worksheet_Rnd8'!$A$2:$B$85,2,FALSE),"")</f>
        <v>30</v>
      </c>
      <c r="J12" s="44">
        <f>IFERROR(VLOOKUP($A12,'Player Worksheet_Rnd9'!$A$2:$B$85,2,FALSE),"")</f>
        <v>0</v>
      </c>
      <c r="K12" s="44">
        <f>IFERROR(VLOOKUP($A12,'Player Worksheet_Rnd10'!$A$2:$B$85,2,FALSE),"")</f>
        <v>0</v>
      </c>
      <c r="L12" s="44">
        <f>IFERROR(VLOOKUP($A12,'Player Worksheet_Rnd11'!$A$2:$B$85,2,FALSE),"")</f>
        <v>0</v>
      </c>
      <c r="M12" s="44">
        <f>IFERROR(VLOOKUP($A12,'Player Worksheet_Rnd12'!$A$2:$B$85,2,FALSE),"")</f>
        <v>2</v>
      </c>
      <c r="N12" s="44">
        <f>IFERROR(VLOOKUP($A12,'Player Worksheet_Rnd13'!$A$2:$B$85,2,FALSE),"")</f>
        <v>1</v>
      </c>
      <c r="AK12" s="44">
        <f t="shared" si="2"/>
        <v>52</v>
      </c>
    </row>
    <row r="13" spans="1:37" s="44" customFormat="1" x14ac:dyDescent="0.25">
      <c r="A13" s="46" t="s">
        <v>239</v>
      </c>
      <c r="M13" s="44">
        <f>IFERROR(VLOOKUP($A13,'Player Worksheet_Rnd12'!$A$2:$B$85,2,FALSE),"")</f>
        <v>0</v>
      </c>
      <c r="AK13" s="44">
        <f t="shared" si="2"/>
        <v>0</v>
      </c>
    </row>
    <row r="14" spans="1:37" s="44" customFormat="1" x14ac:dyDescent="0.25">
      <c r="A14" s="46" t="s">
        <v>116</v>
      </c>
      <c r="O14" s="44">
        <f>IFERROR(VLOOKUP($A14,'Player Worksheet_Rnd14'!$A$2:$B$85,2,FALSE),"")</f>
        <v>0</v>
      </c>
      <c r="P14" s="44">
        <f>IFERROR(VLOOKUP($A14,'Player Worksheet_Rnd15'!$A$2:$B$85,2,FALSE),"")</f>
        <v>15</v>
      </c>
      <c r="Q14" s="44">
        <f>IFERROR(VLOOKUP($A14,'Player Worksheet_Rnd16'!$A$2:$B$85,2,FALSE),"")</f>
        <v>1</v>
      </c>
      <c r="R14" s="44">
        <f>IFERROR(VLOOKUP($A14,'Player Worksheet_Rnd17'!$A$2:$B$85,2,FALSE),"")</f>
        <v>0</v>
      </c>
      <c r="S14" s="44">
        <f>IFERROR(VLOOKUP($A14,'Player Worksheet_Rnd18'!$A$2:$B$85,2,FALSE),"")</f>
        <v>1</v>
      </c>
      <c r="T14" s="44">
        <f>IFERROR(VLOOKUP($A14,'Player Worksheet_Rnd19'!$A$2:$B$85,2,FALSE),"")</f>
        <v>0</v>
      </c>
      <c r="U14" s="44">
        <f>IFERROR(VLOOKUP($A14,'Player Worksheet_Rnd20'!$A$2:$B$85,2,FALSE),"")</f>
        <v>0</v>
      </c>
      <c r="V14" s="44">
        <f>IFERROR(VLOOKUP($A14,'Player Worksheet_Rnd21'!$A$2:$B$85,2,FALSE),"")</f>
        <v>0</v>
      </c>
      <c r="W14" s="44">
        <f>IFERROR(VLOOKUP($A14,'Player Worksheet_Rnd22'!$A$2:$B$85,2,FALSE),"")</f>
        <v>0</v>
      </c>
      <c r="X14" s="44">
        <f>IFERROR(VLOOKUP($A14,'Player Worksheet_Rnd23'!$A$2:$B$85,2,FALSE),"")</f>
        <v>1</v>
      </c>
      <c r="Z14" s="44">
        <f>IFERROR(VLOOKUP($A14,'Player Worksheet_Rnd25'!$A$2:$B$85,2,FALSE),"")</f>
        <v>0</v>
      </c>
      <c r="AD14" s="44">
        <f>IFERROR(VLOOKUP($A14,'Player Worksheet_Rnd29'!$A$2:$B$85,2,FALSE),"")</f>
        <v>1</v>
      </c>
      <c r="AK14" s="44">
        <f t="shared" si="2"/>
        <v>19</v>
      </c>
    </row>
    <row r="15" spans="1:37" s="44" customFormat="1" ht="16.5" customHeight="1" x14ac:dyDescent="0.25">
      <c r="A15" s="43" t="s">
        <v>171</v>
      </c>
      <c r="Y15" s="44">
        <f>IFERROR(VLOOKUP($A15,'Player Worksheet_Rnd24'!$A$2:$B$85,2,FALSE),"")</f>
        <v>3</v>
      </c>
      <c r="AK15" s="44">
        <f t="shared" si="2"/>
        <v>3</v>
      </c>
    </row>
    <row r="16" spans="1:37" x14ac:dyDescent="0.25">
      <c r="A16" s="3" t="s">
        <v>333</v>
      </c>
      <c r="AA16" s="2">
        <f>IFERROR(VLOOKUP($A16,'Player Worksheet_Rnd26'!$A$2:$B$85,2,FALSE),"")</f>
        <v>20</v>
      </c>
      <c r="AB16" s="2">
        <f>IFERROR(VLOOKUP($A16,'Player Worksheet_Rnd27'!$A$2:$B$85,2,FALSE),"")</f>
        <v>6</v>
      </c>
      <c r="AC16" s="2">
        <f>IFERROR(VLOOKUP($A16,'Player Worksheet_Rnd28'!$A$2:$B$85,2,FALSE),"")</f>
        <v>0</v>
      </c>
      <c r="AD16" s="2">
        <f>IFERROR(VLOOKUP($A16,'Player Worksheet_Rnd29'!$A$2:$B$85,2,FALSE),"")</f>
        <v>1</v>
      </c>
      <c r="AE16" s="2">
        <f>IFERROR(VLOOKUP($A16,'Player Worksheet_Rnd30'!$A$2:$B$85,2,FALSE),"")</f>
        <v>1</v>
      </c>
      <c r="AF16" s="2">
        <f>IFERROR(VLOOKUP($A16,'Player Worksheet_Rnd31'!$A$2:$B$85,2,FALSE),"")</f>
        <v>6</v>
      </c>
      <c r="AK16" s="2">
        <f t="shared" si="2"/>
        <v>34</v>
      </c>
    </row>
    <row r="17" spans="1:37" s="44" customFormat="1" x14ac:dyDescent="0.25">
      <c r="A17" s="46" t="s">
        <v>334</v>
      </c>
      <c r="AA17" s="44">
        <f>IFERROR(VLOOKUP($A17,'Player Worksheet_Rnd26'!$A$2:$B$85,2,FALSE),"")</f>
        <v>0</v>
      </c>
      <c r="AK17" s="44">
        <f t="shared" si="2"/>
        <v>0</v>
      </c>
    </row>
    <row r="18" spans="1:37" x14ac:dyDescent="0.25">
      <c r="AK18" s="2">
        <f t="shared" ref="AK18:AK22" si="3">SUM(B18:AI18)</f>
        <v>0</v>
      </c>
    </row>
    <row r="19" spans="1:37" x14ac:dyDescent="0.25">
      <c r="AK19" s="2">
        <f t="shared" si="3"/>
        <v>0</v>
      </c>
    </row>
    <row r="20" spans="1:37" x14ac:dyDescent="0.25">
      <c r="AK20" s="2">
        <f t="shared" si="3"/>
        <v>0</v>
      </c>
    </row>
    <row r="21" spans="1:37" x14ac:dyDescent="0.25">
      <c r="AK21" s="2">
        <f t="shared" si="3"/>
        <v>0</v>
      </c>
    </row>
    <row r="22" spans="1:37" x14ac:dyDescent="0.25">
      <c r="AK22" s="2">
        <f t="shared" si="3"/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4">SUM(B24:AI24)</f>
        <v>0</v>
      </c>
    </row>
    <row r="25" spans="1:37" x14ac:dyDescent="0.25">
      <c r="AK25" s="2">
        <f t="shared" si="4"/>
        <v>0</v>
      </c>
    </row>
    <row r="26" spans="1:37" x14ac:dyDescent="0.25">
      <c r="AK26" s="2">
        <f t="shared" si="4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5">SUM(B2:B27)</f>
        <v>27</v>
      </c>
      <c r="C33" s="2">
        <f t="shared" si="5"/>
        <v>13</v>
      </c>
      <c r="D33" s="2">
        <f t="shared" si="5"/>
        <v>16</v>
      </c>
      <c r="E33" s="2">
        <f t="shared" si="5"/>
        <v>32</v>
      </c>
      <c r="F33" s="2">
        <f t="shared" si="5"/>
        <v>0</v>
      </c>
      <c r="G33" s="2">
        <f t="shared" si="5"/>
        <v>15</v>
      </c>
      <c r="H33" s="2">
        <f t="shared" si="5"/>
        <v>7</v>
      </c>
      <c r="I33" s="2">
        <f t="shared" si="5"/>
        <v>38</v>
      </c>
      <c r="J33" s="2">
        <f t="shared" si="5"/>
        <v>18</v>
      </c>
      <c r="K33" s="2">
        <f t="shared" si="5"/>
        <v>8</v>
      </c>
      <c r="L33" s="2">
        <f t="shared" si="5"/>
        <v>20</v>
      </c>
      <c r="M33" s="2">
        <f t="shared" si="5"/>
        <v>24</v>
      </c>
      <c r="N33" s="2">
        <f t="shared" si="5"/>
        <v>51</v>
      </c>
      <c r="O33" s="2">
        <f t="shared" si="5"/>
        <v>23</v>
      </c>
      <c r="P33" s="2">
        <f t="shared" si="5"/>
        <v>26</v>
      </c>
      <c r="Q33" s="2">
        <f t="shared" si="5"/>
        <v>29</v>
      </c>
      <c r="R33" s="2">
        <f t="shared" si="5"/>
        <v>36</v>
      </c>
      <c r="S33" s="2">
        <f t="shared" si="5"/>
        <v>7</v>
      </c>
      <c r="T33" s="2">
        <f t="shared" si="5"/>
        <v>15</v>
      </c>
      <c r="U33" s="2">
        <f t="shared" si="5"/>
        <v>0</v>
      </c>
      <c r="V33" s="2">
        <f t="shared" si="5"/>
        <v>16</v>
      </c>
      <c r="W33" s="2">
        <f t="shared" si="5"/>
        <v>19</v>
      </c>
      <c r="X33" s="2">
        <f t="shared" si="5"/>
        <v>1</v>
      </c>
      <c r="Y33" s="2">
        <f t="shared" si="5"/>
        <v>6</v>
      </c>
      <c r="Z33" s="2">
        <f t="shared" si="5"/>
        <v>16</v>
      </c>
      <c r="AA33" s="2">
        <f t="shared" si="5"/>
        <v>62</v>
      </c>
      <c r="AB33" s="2">
        <f t="shared" si="5"/>
        <v>22</v>
      </c>
      <c r="AC33" s="2">
        <f t="shared" si="5"/>
        <v>1</v>
      </c>
      <c r="AD33" s="2">
        <f>SUM(AD2:AD32)</f>
        <v>15</v>
      </c>
      <c r="AE33" s="2">
        <f>SUM(AE2:AE32)</f>
        <v>17</v>
      </c>
      <c r="AF33" s="2">
        <f>SUM(AF2:AF32)</f>
        <v>22</v>
      </c>
      <c r="AG33" s="2">
        <f t="shared" si="5"/>
        <v>0</v>
      </c>
      <c r="AH33" s="2">
        <f t="shared" si="5"/>
        <v>0</v>
      </c>
      <c r="AI33" s="2">
        <f t="shared" si="5"/>
        <v>0</v>
      </c>
      <c r="AK33" s="29">
        <f>SUM(AK2:AK32)</f>
        <v>602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84"/>
  <sheetViews>
    <sheetView topLeftCell="A65" workbookViewId="0">
      <selection activeCell="B82" sqref="B82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304</v>
      </c>
      <c r="B1" s="4" t="s">
        <v>305</v>
      </c>
    </row>
    <row r="2" spans="1:2" x14ac:dyDescent="0.25">
      <c r="A2" s="16" t="s">
        <v>93</v>
      </c>
      <c r="B2" s="4">
        <v>0</v>
      </c>
    </row>
    <row r="3" spans="1:2" x14ac:dyDescent="0.25">
      <c r="A3" s="16" t="s">
        <v>105</v>
      </c>
      <c r="B3" s="4" t="s">
        <v>201</v>
      </c>
    </row>
    <row r="4" spans="1:2" x14ac:dyDescent="0.25">
      <c r="A4" s="25" t="s">
        <v>162</v>
      </c>
      <c r="B4" s="4">
        <v>2</v>
      </c>
    </row>
    <row r="5" spans="1:2" x14ac:dyDescent="0.25">
      <c r="A5" s="16" t="s">
        <v>136</v>
      </c>
      <c r="B5" s="4">
        <v>2</v>
      </c>
    </row>
    <row r="6" spans="1:2" x14ac:dyDescent="0.25">
      <c r="A6" s="25" t="s">
        <v>158</v>
      </c>
      <c r="B6" s="4">
        <v>0</v>
      </c>
    </row>
    <row r="7" spans="1:2" x14ac:dyDescent="0.25">
      <c r="A7" s="16" t="s">
        <v>99</v>
      </c>
      <c r="B7" s="4">
        <v>12</v>
      </c>
    </row>
    <row r="8" spans="1:2" x14ac:dyDescent="0.25">
      <c r="A8" s="25" t="s">
        <v>215</v>
      </c>
      <c r="B8" s="4">
        <v>0</v>
      </c>
    </row>
    <row r="9" spans="1:2" x14ac:dyDescent="0.25">
      <c r="A9" s="25" t="s">
        <v>97</v>
      </c>
      <c r="B9" s="4">
        <v>6</v>
      </c>
    </row>
    <row r="10" spans="1:2" x14ac:dyDescent="0.25">
      <c r="A10" s="16" t="s">
        <v>88</v>
      </c>
      <c r="B10" s="4">
        <v>0</v>
      </c>
    </row>
    <row r="11" spans="1:2" x14ac:dyDescent="0.25">
      <c r="A11" s="25" t="s">
        <v>157</v>
      </c>
      <c r="B11" s="4">
        <v>2</v>
      </c>
    </row>
    <row r="12" spans="1:2" x14ac:dyDescent="0.25">
      <c r="A12" s="16" t="s">
        <v>117</v>
      </c>
      <c r="B12" s="4">
        <v>2</v>
      </c>
    </row>
    <row r="13" spans="1:2" x14ac:dyDescent="0.25">
      <c r="A13" s="16" t="s">
        <v>109</v>
      </c>
      <c r="B13" s="4">
        <v>6</v>
      </c>
    </row>
    <row r="14" spans="1:2" x14ac:dyDescent="0.25">
      <c r="A14" s="16" t="s">
        <v>104</v>
      </c>
      <c r="B14" s="4">
        <v>6</v>
      </c>
    </row>
    <row r="15" spans="1:2" x14ac:dyDescent="0.25">
      <c r="A15" s="16" t="s">
        <v>101</v>
      </c>
      <c r="B15" s="4">
        <v>0</v>
      </c>
    </row>
    <row r="16" spans="1:2" x14ac:dyDescent="0.25">
      <c r="A16" s="3" t="s">
        <v>243</v>
      </c>
      <c r="B16" s="4">
        <v>30</v>
      </c>
    </row>
    <row r="17" spans="1:2" x14ac:dyDescent="0.25">
      <c r="A17" s="16" t="s">
        <v>139</v>
      </c>
      <c r="B17" s="4">
        <v>0</v>
      </c>
    </row>
    <row r="18" spans="1:2" x14ac:dyDescent="0.25">
      <c r="A18" s="16" t="s">
        <v>156</v>
      </c>
      <c r="B18" s="4">
        <v>2</v>
      </c>
    </row>
    <row r="19" spans="1:2" x14ac:dyDescent="0.25">
      <c r="A19" s="16" t="s">
        <v>115</v>
      </c>
      <c r="B19" s="4">
        <v>2</v>
      </c>
    </row>
    <row r="20" spans="1:2" x14ac:dyDescent="0.25">
      <c r="A20" s="25" t="s">
        <v>102</v>
      </c>
      <c r="B20" s="4">
        <v>30</v>
      </c>
    </row>
    <row r="21" spans="1:2" x14ac:dyDescent="0.25">
      <c r="A21" s="16" t="s">
        <v>96</v>
      </c>
      <c r="B21" s="4">
        <v>6</v>
      </c>
    </row>
    <row r="22" spans="1:2" x14ac:dyDescent="0.25">
      <c r="A22" s="25" t="s">
        <v>153</v>
      </c>
      <c r="B22" s="4">
        <v>0</v>
      </c>
    </row>
    <row r="23" spans="1:2" x14ac:dyDescent="0.25">
      <c r="A23" s="25" t="s">
        <v>98</v>
      </c>
      <c r="B23" s="4">
        <v>2</v>
      </c>
    </row>
    <row r="24" spans="1:2" x14ac:dyDescent="0.25">
      <c r="A24" s="16" t="s">
        <v>130</v>
      </c>
      <c r="B24" s="4">
        <v>0</v>
      </c>
    </row>
    <row r="25" spans="1:2" x14ac:dyDescent="0.25">
      <c r="A25" s="16" t="s">
        <v>185</v>
      </c>
      <c r="B25" s="4">
        <v>2</v>
      </c>
    </row>
    <row r="26" spans="1:2" x14ac:dyDescent="0.25">
      <c r="A26" s="25" t="s">
        <v>150</v>
      </c>
      <c r="B26" s="4">
        <v>2</v>
      </c>
    </row>
    <row r="27" spans="1:2" x14ac:dyDescent="0.25">
      <c r="A27" s="16" t="s">
        <v>135</v>
      </c>
      <c r="B27" s="4">
        <v>2</v>
      </c>
    </row>
    <row r="28" spans="1:2" x14ac:dyDescent="0.25">
      <c r="A28" s="25" t="s">
        <v>242</v>
      </c>
      <c r="B28" s="4">
        <v>2</v>
      </c>
    </row>
    <row r="29" spans="1:2" x14ac:dyDescent="0.25">
      <c r="A29" s="25" t="s">
        <v>111</v>
      </c>
      <c r="B29" s="4">
        <v>0</v>
      </c>
    </row>
    <row r="30" spans="1:2" x14ac:dyDescent="0.25">
      <c r="A30" s="16" t="s">
        <v>231</v>
      </c>
      <c r="B30" s="4">
        <v>2</v>
      </c>
    </row>
    <row r="31" spans="1:2" x14ac:dyDescent="0.25">
      <c r="A31" s="16" t="s">
        <v>118</v>
      </c>
      <c r="B31" s="4">
        <v>0</v>
      </c>
    </row>
    <row r="32" spans="1:2" x14ac:dyDescent="0.25">
      <c r="A32" s="25" t="s">
        <v>159</v>
      </c>
      <c r="B32" s="4">
        <v>2</v>
      </c>
    </row>
    <row r="33" spans="1:2" x14ac:dyDescent="0.25">
      <c r="A33" s="25" t="s">
        <v>85</v>
      </c>
      <c r="B33" s="4">
        <v>2</v>
      </c>
    </row>
    <row r="34" spans="1:2" x14ac:dyDescent="0.25">
      <c r="A34" s="25" t="s">
        <v>113</v>
      </c>
      <c r="B34" s="4"/>
    </row>
    <row r="35" spans="1:2" x14ac:dyDescent="0.25">
      <c r="A35" s="25" t="s">
        <v>86</v>
      </c>
      <c r="B35" s="4">
        <v>2</v>
      </c>
    </row>
    <row r="36" spans="1:2" x14ac:dyDescent="0.25">
      <c r="A36" s="25" t="s">
        <v>124</v>
      </c>
      <c r="B36" s="4">
        <v>0</v>
      </c>
    </row>
    <row r="37" spans="1:2" x14ac:dyDescent="0.25">
      <c r="A37" s="25" t="s">
        <v>90</v>
      </c>
      <c r="B37" s="4">
        <v>0</v>
      </c>
    </row>
    <row r="38" spans="1:2" x14ac:dyDescent="0.25">
      <c r="A38" s="16" t="s">
        <v>143</v>
      </c>
      <c r="B38" s="4">
        <v>2</v>
      </c>
    </row>
    <row r="39" spans="1:2" x14ac:dyDescent="0.25">
      <c r="A39" s="25" t="s">
        <v>239</v>
      </c>
      <c r="B39" s="4">
        <v>0</v>
      </c>
    </row>
    <row r="40" spans="1:2" x14ac:dyDescent="0.25">
      <c r="A40" s="25" t="s">
        <v>192</v>
      </c>
      <c r="B40" s="4">
        <v>2</v>
      </c>
    </row>
    <row r="41" spans="1:2" x14ac:dyDescent="0.25">
      <c r="A41" s="16" t="s">
        <v>106</v>
      </c>
      <c r="B41" s="4">
        <v>12</v>
      </c>
    </row>
    <row r="42" spans="1:2" x14ac:dyDescent="0.25">
      <c r="A42" s="25" t="s">
        <v>129</v>
      </c>
      <c r="B42" s="4">
        <v>2</v>
      </c>
    </row>
    <row r="43" spans="1:2" x14ac:dyDescent="0.25">
      <c r="A43" s="25" t="s">
        <v>141</v>
      </c>
      <c r="B43" s="4">
        <v>0</v>
      </c>
    </row>
    <row r="44" spans="1:2" x14ac:dyDescent="0.25">
      <c r="A44" s="16" t="s">
        <v>241</v>
      </c>
      <c r="B44" s="4">
        <v>0</v>
      </c>
    </row>
    <row r="45" spans="1:2" x14ac:dyDescent="0.25">
      <c r="A45" s="25" t="s">
        <v>107</v>
      </c>
      <c r="B45" s="4">
        <v>0</v>
      </c>
    </row>
    <row r="46" spans="1:2" x14ac:dyDescent="0.25">
      <c r="A46" s="16" t="s">
        <v>122</v>
      </c>
      <c r="B46" s="4">
        <v>0</v>
      </c>
    </row>
    <row r="47" spans="1:2" x14ac:dyDescent="0.25">
      <c r="A47" s="16" t="s">
        <v>146</v>
      </c>
      <c r="B47" s="4">
        <v>2</v>
      </c>
    </row>
    <row r="48" spans="1:2" x14ac:dyDescent="0.25">
      <c r="A48" s="25" t="s">
        <v>119</v>
      </c>
      <c r="B48" s="4">
        <v>0</v>
      </c>
    </row>
    <row r="49" spans="1:2" x14ac:dyDescent="0.25">
      <c r="A49" s="25" t="s">
        <v>95</v>
      </c>
      <c r="B49" s="4">
        <v>12</v>
      </c>
    </row>
    <row r="50" spans="1:2" x14ac:dyDescent="0.25">
      <c r="A50" s="25" t="s">
        <v>182</v>
      </c>
      <c r="B50" s="4">
        <v>0</v>
      </c>
    </row>
    <row r="51" spans="1:2" x14ac:dyDescent="0.25">
      <c r="A51" s="16" t="s">
        <v>84</v>
      </c>
      <c r="B51" s="4">
        <v>2</v>
      </c>
    </row>
    <row r="52" spans="1:2" x14ac:dyDescent="0.25">
      <c r="A52" s="25" t="s">
        <v>125</v>
      </c>
      <c r="B52" s="4">
        <v>2</v>
      </c>
    </row>
    <row r="53" spans="1:2" x14ac:dyDescent="0.25">
      <c r="A53" s="3" t="s">
        <v>123</v>
      </c>
      <c r="B53" s="4">
        <v>0</v>
      </c>
    </row>
    <row r="54" spans="1:2" x14ac:dyDescent="0.25">
      <c r="A54" s="16" t="s">
        <v>154</v>
      </c>
      <c r="B54" s="4">
        <v>2</v>
      </c>
    </row>
    <row r="55" spans="1:2" x14ac:dyDescent="0.25">
      <c r="A55" s="3" t="s">
        <v>247</v>
      </c>
      <c r="B55" s="4">
        <v>12</v>
      </c>
    </row>
    <row r="56" spans="1:2" x14ac:dyDescent="0.25">
      <c r="A56" s="25" t="s">
        <v>190</v>
      </c>
      <c r="B56" s="4">
        <v>0</v>
      </c>
    </row>
    <row r="57" spans="1:2" x14ac:dyDescent="0.25">
      <c r="A57" s="25" t="s">
        <v>145</v>
      </c>
      <c r="B57" s="4">
        <v>12</v>
      </c>
    </row>
    <row r="58" spans="1:2" x14ac:dyDescent="0.25">
      <c r="A58" s="16" t="s">
        <v>131</v>
      </c>
      <c r="B58" s="4">
        <v>12</v>
      </c>
    </row>
    <row r="59" spans="1:2" x14ac:dyDescent="0.25">
      <c r="A59" s="25" t="s">
        <v>240</v>
      </c>
      <c r="B59" s="4">
        <v>12</v>
      </c>
    </row>
    <row r="60" spans="1:2" x14ac:dyDescent="0.25">
      <c r="A60" s="16" t="s">
        <v>126</v>
      </c>
      <c r="B60" s="4">
        <v>6</v>
      </c>
    </row>
    <row r="61" spans="1:2" x14ac:dyDescent="0.25">
      <c r="A61" s="16" t="s">
        <v>270</v>
      </c>
      <c r="B61" s="4">
        <v>0</v>
      </c>
    </row>
    <row r="62" spans="1:2" x14ac:dyDescent="0.25">
      <c r="A62" s="25" t="s">
        <v>160</v>
      </c>
      <c r="B62" s="4">
        <v>0</v>
      </c>
    </row>
    <row r="63" spans="1:2" x14ac:dyDescent="0.25">
      <c r="A63" s="25" t="s">
        <v>120</v>
      </c>
      <c r="B63" s="4">
        <v>0</v>
      </c>
    </row>
    <row r="64" spans="1:2" x14ac:dyDescent="0.25">
      <c r="A64" s="25" t="s">
        <v>87</v>
      </c>
      <c r="B64" s="4">
        <v>2</v>
      </c>
    </row>
    <row r="65" spans="1:2" ht="15.75" customHeight="1" x14ac:dyDescent="0.25">
      <c r="A65" s="16" t="s">
        <v>83</v>
      </c>
      <c r="B65" s="4">
        <v>40</v>
      </c>
    </row>
    <row r="66" spans="1:2" x14ac:dyDescent="0.25">
      <c r="A66" s="16" t="s">
        <v>226</v>
      </c>
      <c r="B66" s="4"/>
    </row>
    <row r="67" spans="1:2" x14ac:dyDescent="0.25">
      <c r="A67" s="16" t="s">
        <v>108</v>
      </c>
      <c r="B67" s="4">
        <v>6</v>
      </c>
    </row>
    <row r="68" spans="1:2" x14ac:dyDescent="0.25">
      <c r="A68" s="16" t="s">
        <v>208</v>
      </c>
      <c r="B68" s="4">
        <v>2</v>
      </c>
    </row>
    <row r="69" spans="1:2" x14ac:dyDescent="0.25">
      <c r="A69" s="16" t="s">
        <v>246</v>
      </c>
      <c r="B69" s="4">
        <v>0</v>
      </c>
    </row>
    <row r="70" spans="1:2" x14ac:dyDescent="0.25">
      <c r="A70" s="25" t="s">
        <v>89</v>
      </c>
      <c r="B70" s="4">
        <v>0</v>
      </c>
    </row>
    <row r="71" spans="1:2" x14ac:dyDescent="0.25">
      <c r="A71" s="16" t="s">
        <v>176</v>
      </c>
      <c r="B71" s="4">
        <v>2</v>
      </c>
    </row>
    <row r="72" spans="1:2" x14ac:dyDescent="0.25">
      <c r="A72" s="25" t="s">
        <v>103</v>
      </c>
      <c r="B72" s="4">
        <v>0</v>
      </c>
    </row>
    <row r="73" spans="1:2" x14ac:dyDescent="0.25">
      <c r="A73" s="16" t="s">
        <v>173</v>
      </c>
      <c r="B73" s="4">
        <v>0</v>
      </c>
    </row>
    <row r="74" spans="1:2" x14ac:dyDescent="0.25">
      <c r="A74" s="25" t="s">
        <v>92</v>
      </c>
      <c r="B74" s="4"/>
    </row>
    <row r="75" spans="1:2" x14ac:dyDescent="0.25">
      <c r="A75" s="25" t="s">
        <v>91</v>
      </c>
      <c r="B75" s="4">
        <v>0</v>
      </c>
    </row>
    <row r="76" spans="1:2" x14ac:dyDescent="0.25">
      <c r="A76" s="16" t="s">
        <v>148</v>
      </c>
      <c r="B76" s="4">
        <v>0</v>
      </c>
    </row>
    <row r="77" spans="1:2" x14ac:dyDescent="0.25">
      <c r="A77" s="25" t="s">
        <v>116</v>
      </c>
      <c r="B77" s="4">
        <v>0</v>
      </c>
    </row>
    <row r="78" spans="1:2" x14ac:dyDescent="0.25">
      <c r="A78" s="16" t="s">
        <v>216</v>
      </c>
      <c r="B78" s="4">
        <v>0</v>
      </c>
    </row>
    <row r="79" spans="1:2" x14ac:dyDescent="0.25">
      <c r="A79" s="16" t="s">
        <v>155</v>
      </c>
      <c r="B79" s="4">
        <v>2</v>
      </c>
    </row>
    <row r="80" spans="1:2" x14ac:dyDescent="0.25">
      <c r="A80" s="25" t="s">
        <v>138</v>
      </c>
      <c r="B80" s="4">
        <v>2</v>
      </c>
    </row>
    <row r="81" spans="1:2" x14ac:dyDescent="0.25">
      <c r="A81" s="25" t="s">
        <v>94</v>
      </c>
      <c r="B81" s="4">
        <v>0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274</v>
      </c>
    </row>
  </sheetData>
  <sortState xmlns:xlrd2="http://schemas.microsoft.com/office/spreadsheetml/2017/richdata2" ref="A41:A53">
    <sortCondition ref="A40:A53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306</v>
      </c>
      <c r="B1" s="4" t="s">
        <v>307</v>
      </c>
    </row>
    <row r="2" spans="1:2" x14ac:dyDescent="0.25">
      <c r="A2" s="16" t="s">
        <v>93</v>
      </c>
      <c r="B2" s="4"/>
    </row>
    <row r="3" spans="1:2" x14ac:dyDescent="0.25">
      <c r="A3" s="25" t="s">
        <v>162</v>
      </c>
      <c r="B3" s="4">
        <v>0</v>
      </c>
    </row>
    <row r="4" spans="1:2" x14ac:dyDescent="0.25">
      <c r="A4" s="16" t="s">
        <v>136</v>
      </c>
      <c r="B4" s="4">
        <v>3</v>
      </c>
    </row>
    <row r="5" spans="1:2" x14ac:dyDescent="0.25">
      <c r="A5" s="25" t="s">
        <v>158</v>
      </c>
      <c r="B5" s="4">
        <v>3</v>
      </c>
    </row>
    <row r="6" spans="1:2" x14ac:dyDescent="0.25">
      <c r="A6" s="16" t="s">
        <v>99</v>
      </c>
      <c r="B6" s="4"/>
    </row>
    <row r="7" spans="1:2" x14ac:dyDescent="0.25">
      <c r="A7" s="25" t="s">
        <v>215</v>
      </c>
      <c r="B7" s="4">
        <v>0</v>
      </c>
    </row>
    <row r="8" spans="1:2" x14ac:dyDescent="0.25">
      <c r="A8" s="25" t="s">
        <v>97</v>
      </c>
      <c r="B8" s="4"/>
    </row>
    <row r="9" spans="1:2" x14ac:dyDescent="0.25">
      <c r="A9" s="16" t="s">
        <v>88</v>
      </c>
      <c r="B9" s="4"/>
    </row>
    <row r="10" spans="1:2" x14ac:dyDescent="0.25">
      <c r="A10" s="25" t="s">
        <v>223</v>
      </c>
      <c r="B10" s="4"/>
    </row>
    <row r="11" spans="1:2" x14ac:dyDescent="0.25">
      <c r="A11" s="25" t="s">
        <v>157</v>
      </c>
      <c r="B11" s="4"/>
    </row>
    <row r="12" spans="1:2" x14ac:dyDescent="0.25">
      <c r="A12" s="16" t="s">
        <v>117</v>
      </c>
      <c r="B12" s="4">
        <v>1</v>
      </c>
    </row>
    <row r="13" spans="1:2" x14ac:dyDescent="0.25">
      <c r="A13" s="16" t="s">
        <v>109</v>
      </c>
      <c r="B13" s="4"/>
    </row>
    <row r="14" spans="1:2" x14ac:dyDescent="0.25">
      <c r="A14" s="16" t="s">
        <v>104</v>
      </c>
      <c r="B14" s="4">
        <v>0</v>
      </c>
    </row>
    <row r="15" spans="1:2" x14ac:dyDescent="0.25">
      <c r="A15" s="16" t="s">
        <v>101</v>
      </c>
      <c r="B15" s="4"/>
    </row>
    <row r="16" spans="1:2" x14ac:dyDescent="0.25">
      <c r="A16" s="16" t="s">
        <v>139</v>
      </c>
      <c r="B16" s="4"/>
    </row>
    <row r="17" spans="1:2" x14ac:dyDescent="0.25">
      <c r="A17" s="16" t="s">
        <v>156</v>
      </c>
      <c r="B17" s="4">
        <v>1</v>
      </c>
    </row>
    <row r="18" spans="1:2" x14ac:dyDescent="0.25">
      <c r="A18" s="16" t="s">
        <v>115</v>
      </c>
      <c r="B18" s="4">
        <v>1</v>
      </c>
    </row>
    <row r="19" spans="1:2" x14ac:dyDescent="0.25">
      <c r="A19" s="25" t="s">
        <v>102</v>
      </c>
      <c r="B19" s="4">
        <v>1</v>
      </c>
    </row>
    <row r="20" spans="1:2" x14ac:dyDescent="0.25">
      <c r="A20" s="16" t="s">
        <v>96</v>
      </c>
      <c r="B20" s="4"/>
    </row>
    <row r="21" spans="1:2" x14ac:dyDescent="0.25">
      <c r="A21" s="25" t="s">
        <v>153</v>
      </c>
      <c r="B21" s="4">
        <v>0</v>
      </c>
    </row>
    <row r="22" spans="1:2" x14ac:dyDescent="0.25">
      <c r="A22" s="25" t="s">
        <v>98</v>
      </c>
      <c r="B22" s="4">
        <v>6</v>
      </c>
    </row>
    <row r="23" spans="1:2" x14ac:dyDescent="0.25">
      <c r="A23" s="16" t="s">
        <v>130</v>
      </c>
      <c r="B23" s="4">
        <v>3</v>
      </c>
    </row>
    <row r="24" spans="1:2" x14ac:dyDescent="0.25">
      <c r="A24" s="25" t="s">
        <v>277</v>
      </c>
      <c r="B24" s="4">
        <v>1</v>
      </c>
    </row>
    <row r="25" spans="1:2" x14ac:dyDescent="0.25">
      <c r="A25" s="16" t="s">
        <v>185</v>
      </c>
      <c r="B25" s="4">
        <v>3</v>
      </c>
    </row>
    <row r="26" spans="1:2" x14ac:dyDescent="0.25">
      <c r="A26" s="25" t="s">
        <v>150</v>
      </c>
      <c r="B26" s="4">
        <v>3</v>
      </c>
    </row>
    <row r="27" spans="1:2" x14ac:dyDescent="0.25">
      <c r="A27" s="16" t="s">
        <v>128</v>
      </c>
      <c r="B27" s="4">
        <v>20</v>
      </c>
    </row>
    <row r="28" spans="1:2" x14ac:dyDescent="0.25">
      <c r="A28" s="16" t="s">
        <v>135</v>
      </c>
      <c r="B28" s="4">
        <v>1</v>
      </c>
    </row>
    <row r="29" spans="1:2" x14ac:dyDescent="0.25">
      <c r="A29" s="25" t="s">
        <v>111</v>
      </c>
      <c r="B29" s="4"/>
    </row>
    <row r="30" spans="1:2" x14ac:dyDescent="0.25">
      <c r="A30" s="16" t="s">
        <v>210</v>
      </c>
      <c r="B30" s="4">
        <v>0</v>
      </c>
    </row>
    <row r="31" spans="1:2" x14ac:dyDescent="0.25">
      <c r="A31" s="16" t="s">
        <v>231</v>
      </c>
      <c r="B31" s="4">
        <v>6</v>
      </c>
    </row>
    <row r="32" spans="1:2" x14ac:dyDescent="0.25">
      <c r="A32" s="16" t="s">
        <v>118</v>
      </c>
      <c r="B32" s="4">
        <v>0</v>
      </c>
    </row>
    <row r="33" spans="1:2" x14ac:dyDescent="0.25">
      <c r="A33" s="25" t="s">
        <v>159</v>
      </c>
      <c r="B33" s="4"/>
    </row>
    <row r="34" spans="1:2" x14ac:dyDescent="0.25">
      <c r="A34" s="25" t="s">
        <v>85</v>
      </c>
      <c r="B34" s="4"/>
    </row>
    <row r="35" spans="1:2" x14ac:dyDescent="0.25">
      <c r="A35" s="25" t="s">
        <v>113</v>
      </c>
      <c r="B35" s="4"/>
    </row>
    <row r="36" spans="1:2" x14ac:dyDescent="0.25">
      <c r="A36" s="25" t="s">
        <v>86</v>
      </c>
      <c r="B36" s="4"/>
    </row>
    <row r="37" spans="1:2" x14ac:dyDescent="0.25">
      <c r="A37" s="25" t="s">
        <v>124</v>
      </c>
      <c r="B37" s="4">
        <v>0</v>
      </c>
    </row>
    <row r="38" spans="1:2" x14ac:dyDescent="0.25">
      <c r="A38" s="25" t="s">
        <v>90</v>
      </c>
      <c r="B38" s="4"/>
    </row>
    <row r="39" spans="1:2" x14ac:dyDescent="0.25">
      <c r="A39" s="16" t="s">
        <v>143</v>
      </c>
      <c r="B39" s="4"/>
    </row>
    <row r="40" spans="1:2" x14ac:dyDescent="0.25">
      <c r="A40" s="25" t="s">
        <v>192</v>
      </c>
      <c r="B40" s="4">
        <v>3</v>
      </c>
    </row>
    <row r="41" spans="1:2" x14ac:dyDescent="0.25">
      <c r="A41" s="16" t="s">
        <v>106</v>
      </c>
      <c r="B41" s="4">
        <v>1</v>
      </c>
    </row>
    <row r="42" spans="1:2" x14ac:dyDescent="0.25">
      <c r="A42" s="25" t="s">
        <v>129</v>
      </c>
      <c r="B42" s="4">
        <v>1</v>
      </c>
    </row>
    <row r="43" spans="1:2" x14ac:dyDescent="0.25">
      <c r="A43" s="25" t="s">
        <v>110</v>
      </c>
      <c r="B43" s="4">
        <v>0</v>
      </c>
    </row>
    <row r="44" spans="1:2" x14ac:dyDescent="0.25">
      <c r="A44" s="25" t="s">
        <v>141</v>
      </c>
      <c r="B44" s="4">
        <v>0</v>
      </c>
    </row>
    <row r="45" spans="1:2" x14ac:dyDescent="0.25">
      <c r="A45" s="16" t="s">
        <v>292</v>
      </c>
      <c r="B45" s="4">
        <v>0</v>
      </c>
    </row>
    <row r="46" spans="1:2" x14ac:dyDescent="0.25">
      <c r="A46" s="25" t="s">
        <v>107</v>
      </c>
      <c r="B46" s="4"/>
    </row>
    <row r="47" spans="1:2" x14ac:dyDescent="0.25">
      <c r="A47" s="16" t="s">
        <v>122</v>
      </c>
      <c r="B47" s="4"/>
    </row>
    <row r="48" spans="1:2" x14ac:dyDescent="0.25">
      <c r="A48" s="16" t="s">
        <v>146</v>
      </c>
      <c r="B48" s="4">
        <v>6</v>
      </c>
    </row>
    <row r="49" spans="1:2" x14ac:dyDescent="0.25">
      <c r="A49" s="25" t="s">
        <v>119</v>
      </c>
      <c r="B49" s="4">
        <v>1</v>
      </c>
    </row>
    <row r="50" spans="1:2" x14ac:dyDescent="0.25">
      <c r="A50" s="25" t="s">
        <v>95</v>
      </c>
      <c r="B50" s="4"/>
    </row>
    <row r="51" spans="1:2" x14ac:dyDescent="0.25">
      <c r="A51" s="25" t="s">
        <v>182</v>
      </c>
      <c r="B51" s="4">
        <v>0</v>
      </c>
    </row>
    <row r="52" spans="1:2" x14ac:dyDescent="0.25">
      <c r="A52" s="16" t="s">
        <v>84</v>
      </c>
      <c r="B52" s="4"/>
    </row>
    <row r="53" spans="1:2" x14ac:dyDescent="0.25">
      <c r="A53" s="25" t="s">
        <v>125</v>
      </c>
      <c r="B53" s="4">
        <v>0</v>
      </c>
    </row>
    <row r="54" spans="1:2" x14ac:dyDescent="0.25">
      <c r="A54" s="16" t="s">
        <v>123</v>
      </c>
      <c r="B54" s="4">
        <v>1</v>
      </c>
    </row>
    <row r="55" spans="1:2" x14ac:dyDescent="0.25">
      <c r="A55" s="16" t="s">
        <v>154</v>
      </c>
      <c r="B55" s="4"/>
    </row>
    <row r="56" spans="1:2" x14ac:dyDescent="0.25">
      <c r="A56" s="25" t="s">
        <v>190</v>
      </c>
      <c r="B56" s="4">
        <v>3</v>
      </c>
    </row>
    <row r="57" spans="1:2" x14ac:dyDescent="0.25">
      <c r="A57" s="16" t="s">
        <v>142</v>
      </c>
      <c r="B57" s="4"/>
    </row>
    <row r="58" spans="1:2" x14ac:dyDescent="0.25">
      <c r="A58" s="25" t="s">
        <v>145</v>
      </c>
      <c r="B58" s="4"/>
    </row>
    <row r="59" spans="1:2" x14ac:dyDescent="0.25">
      <c r="A59" s="16" t="s">
        <v>131</v>
      </c>
      <c r="B59" s="4">
        <v>1</v>
      </c>
    </row>
    <row r="60" spans="1:2" x14ac:dyDescent="0.25">
      <c r="A60" s="16" t="s">
        <v>126</v>
      </c>
      <c r="B60" s="4">
        <v>0</v>
      </c>
    </row>
    <row r="61" spans="1:2" x14ac:dyDescent="0.25">
      <c r="A61" s="16" t="s">
        <v>291</v>
      </c>
      <c r="B61" s="4">
        <v>0</v>
      </c>
    </row>
    <row r="62" spans="1:2" x14ac:dyDescent="0.25">
      <c r="A62" s="25" t="s">
        <v>160</v>
      </c>
      <c r="B62" s="4">
        <v>1</v>
      </c>
    </row>
    <row r="63" spans="1:2" x14ac:dyDescent="0.25">
      <c r="A63" s="25" t="s">
        <v>120</v>
      </c>
      <c r="B63" s="4"/>
    </row>
    <row r="64" spans="1:2" x14ac:dyDescent="0.25">
      <c r="A64" s="25" t="s">
        <v>87</v>
      </c>
      <c r="B64" s="4"/>
    </row>
    <row r="65" spans="1:2" ht="15.75" customHeight="1" x14ac:dyDescent="0.25">
      <c r="A65" s="16" t="s">
        <v>83</v>
      </c>
      <c r="B65" s="4">
        <v>6</v>
      </c>
    </row>
    <row r="66" spans="1:2" x14ac:dyDescent="0.25">
      <c r="A66" s="16" t="s">
        <v>226</v>
      </c>
      <c r="B66" s="4">
        <v>0</v>
      </c>
    </row>
    <row r="67" spans="1:2" x14ac:dyDescent="0.25">
      <c r="A67" s="16" t="s">
        <v>108</v>
      </c>
      <c r="B67" s="4"/>
    </row>
    <row r="68" spans="1:2" x14ac:dyDescent="0.25">
      <c r="A68" s="16" t="s">
        <v>208</v>
      </c>
      <c r="B68" s="4">
        <v>0</v>
      </c>
    </row>
    <row r="69" spans="1:2" x14ac:dyDescent="0.25">
      <c r="A69" s="25" t="s">
        <v>191</v>
      </c>
      <c r="B69" s="4">
        <v>6</v>
      </c>
    </row>
    <row r="70" spans="1:2" x14ac:dyDescent="0.25">
      <c r="A70" s="25" t="s">
        <v>89</v>
      </c>
      <c r="B70" s="4">
        <v>1</v>
      </c>
    </row>
    <row r="71" spans="1:2" x14ac:dyDescent="0.25">
      <c r="A71" s="16" t="s">
        <v>176</v>
      </c>
      <c r="B71" s="4">
        <v>1</v>
      </c>
    </row>
    <row r="72" spans="1:2" x14ac:dyDescent="0.25">
      <c r="A72" s="25" t="s">
        <v>103</v>
      </c>
      <c r="B72" s="4"/>
    </row>
    <row r="73" spans="1:2" x14ac:dyDescent="0.25">
      <c r="A73" s="16" t="s">
        <v>173</v>
      </c>
      <c r="B73" s="4"/>
    </row>
    <row r="74" spans="1:2" x14ac:dyDescent="0.25">
      <c r="A74" s="25" t="s">
        <v>92</v>
      </c>
      <c r="B74" s="4"/>
    </row>
    <row r="75" spans="1:2" x14ac:dyDescent="0.25">
      <c r="A75" s="25" t="s">
        <v>91</v>
      </c>
      <c r="B75" s="4"/>
    </row>
    <row r="76" spans="1:2" x14ac:dyDescent="0.25">
      <c r="A76" s="16" t="s">
        <v>148</v>
      </c>
      <c r="B76" s="4">
        <v>0</v>
      </c>
    </row>
    <row r="77" spans="1:2" x14ac:dyDescent="0.25">
      <c r="A77" s="25" t="s">
        <v>116</v>
      </c>
      <c r="B77" s="4">
        <v>1</v>
      </c>
    </row>
    <row r="78" spans="1:2" x14ac:dyDescent="0.25">
      <c r="A78" s="16" t="s">
        <v>216</v>
      </c>
      <c r="B78" s="4">
        <v>3</v>
      </c>
    </row>
    <row r="79" spans="1:2" x14ac:dyDescent="0.25">
      <c r="A79" s="16" t="s">
        <v>155</v>
      </c>
      <c r="B79" s="4"/>
    </row>
    <row r="80" spans="1:2" x14ac:dyDescent="0.25">
      <c r="A80" s="25" t="s">
        <v>138</v>
      </c>
      <c r="B80" s="4">
        <v>0</v>
      </c>
    </row>
    <row r="81" spans="1:2" x14ac:dyDescent="0.25">
      <c r="A81" s="25" t="s">
        <v>94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89</v>
      </c>
    </row>
  </sheetData>
  <sortState xmlns:xlrd2="http://schemas.microsoft.com/office/spreadsheetml/2017/richdata2" ref="A2:A44">
    <sortCondition ref="A2:A44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306</v>
      </c>
      <c r="B1" s="4" t="s">
        <v>309</v>
      </c>
    </row>
    <row r="2" spans="1:2" x14ac:dyDescent="0.25">
      <c r="A2" s="16" t="s">
        <v>93</v>
      </c>
      <c r="B2" s="4">
        <v>3</v>
      </c>
    </row>
    <row r="3" spans="1:2" x14ac:dyDescent="0.25">
      <c r="A3" s="25" t="s">
        <v>162</v>
      </c>
      <c r="B3" s="4">
        <v>0</v>
      </c>
    </row>
    <row r="4" spans="1:2" x14ac:dyDescent="0.25">
      <c r="A4" s="16" t="s">
        <v>136</v>
      </c>
      <c r="B4" s="4">
        <v>0</v>
      </c>
    </row>
    <row r="5" spans="1:2" x14ac:dyDescent="0.25">
      <c r="A5" s="25" t="s">
        <v>158</v>
      </c>
      <c r="B5" s="4">
        <v>3</v>
      </c>
    </row>
    <row r="6" spans="1:2" x14ac:dyDescent="0.25">
      <c r="A6" s="16" t="s">
        <v>99</v>
      </c>
      <c r="B6" s="4">
        <v>6</v>
      </c>
    </row>
    <row r="7" spans="1:2" x14ac:dyDescent="0.25">
      <c r="A7" s="25" t="s">
        <v>215</v>
      </c>
      <c r="B7" s="4">
        <v>1</v>
      </c>
    </row>
    <row r="8" spans="1:2" x14ac:dyDescent="0.25">
      <c r="A8" s="25" t="s">
        <v>97</v>
      </c>
      <c r="B8" s="4">
        <v>3</v>
      </c>
    </row>
    <row r="9" spans="1:2" x14ac:dyDescent="0.25">
      <c r="A9" s="16" t="s">
        <v>88</v>
      </c>
      <c r="B9" s="4">
        <v>3</v>
      </c>
    </row>
    <row r="10" spans="1:2" x14ac:dyDescent="0.25">
      <c r="A10" s="25" t="s">
        <v>276</v>
      </c>
      <c r="B10" s="4">
        <v>1</v>
      </c>
    </row>
    <row r="11" spans="1:2" x14ac:dyDescent="0.25">
      <c r="A11" s="25" t="s">
        <v>223</v>
      </c>
      <c r="B11" s="4"/>
    </row>
    <row r="12" spans="1:2" x14ac:dyDescent="0.25">
      <c r="A12" s="25" t="s">
        <v>157</v>
      </c>
      <c r="B12" s="4">
        <v>1</v>
      </c>
    </row>
    <row r="13" spans="1:2" x14ac:dyDescent="0.25">
      <c r="A13" s="16" t="s">
        <v>117</v>
      </c>
      <c r="B13" s="4">
        <v>1</v>
      </c>
    </row>
    <row r="14" spans="1:2" x14ac:dyDescent="0.25">
      <c r="A14" s="16" t="s">
        <v>109</v>
      </c>
      <c r="B14" s="4">
        <v>3</v>
      </c>
    </row>
    <row r="15" spans="1:2" x14ac:dyDescent="0.25">
      <c r="A15" s="16" t="s">
        <v>104</v>
      </c>
      <c r="B15" s="4">
        <v>0</v>
      </c>
    </row>
    <row r="16" spans="1:2" x14ac:dyDescent="0.25">
      <c r="A16" s="16" t="s">
        <v>101</v>
      </c>
      <c r="B16" s="4"/>
    </row>
    <row r="17" spans="1:2" x14ac:dyDescent="0.25">
      <c r="A17" s="16" t="s">
        <v>139</v>
      </c>
      <c r="B17" s="4">
        <v>1</v>
      </c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 t="s">
        <v>310</v>
      </c>
    </row>
    <row r="20" spans="1:2" x14ac:dyDescent="0.25">
      <c r="A20" s="25" t="s">
        <v>102</v>
      </c>
      <c r="B20" s="4">
        <v>3</v>
      </c>
    </row>
    <row r="21" spans="1:2" x14ac:dyDescent="0.25">
      <c r="A21" s="16" t="s">
        <v>96</v>
      </c>
      <c r="B21" s="4">
        <v>1</v>
      </c>
    </row>
    <row r="22" spans="1:2" x14ac:dyDescent="0.25">
      <c r="A22" s="25" t="s">
        <v>153</v>
      </c>
      <c r="B22" s="4"/>
    </row>
    <row r="23" spans="1:2" x14ac:dyDescent="0.25">
      <c r="A23" s="25" t="s">
        <v>98</v>
      </c>
      <c r="B23" s="4">
        <v>3</v>
      </c>
    </row>
    <row r="24" spans="1:2" x14ac:dyDescent="0.25">
      <c r="A24" s="16" t="s">
        <v>130</v>
      </c>
      <c r="B24" s="4">
        <v>6</v>
      </c>
    </row>
    <row r="25" spans="1:2" x14ac:dyDescent="0.25">
      <c r="A25" s="25" t="s">
        <v>277</v>
      </c>
      <c r="B25" s="4">
        <v>3</v>
      </c>
    </row>
    <row r="26" spans="1:2" x14ac:dyDescent="0.25">
      <c r="A26" s="16" t="s">
        <v>185</v>
      </c>
      <c r="B26" s="4">
        <v>0</v>
      </c>
    </row>
    <row r="27" spans="1:2" x14ac:dyDescent="0.25">
      <c r="A27" s="25" t="s">
        <v>150</v>
      </c>
      <c r="B27" s="4">
        <v>3</v>
      </c>
    </row>
    <row r="28" spans="1:2" x14ac:dyDescent="0.25">
      <c r="A28" s="16" t="s">
        <v>128</v>
      </c>
      <c r="B28" s="4">
        <v>15</v>
      </c>
    </row>
    <row r="29" spans="1:2" x14ac:dyDescent="0.25">
      <c r="A29" s="16" t="s">
        <v>135</v>
      </c>
      <c r="B29" s="4">
        <v>0</v>
      </c>
    </row>
    <row r="30" spans="1:2" x14ac:dyDescent="0.25">
      <c r="A30" s="25" t="s">
        <v>111</v>
      </c>
      <c r="B30" s="4">
        <v>6</v>
      </c>
    </row>
    <row r="31" spans="1:2" x14ac:dyDescent="0.25">
      <c r="A31" s="16" t="s">
        <v>210</v>
      </c>
      <c r="B31" s="4">
        <v>0</v>
      </c>
    </row>
    <row r="32" spans="1:2" x14ac:dyDescent="0.25">
      <c r="A32" s="16" t="s">
        <v>231</v>
      </c>
      <c r="B32" s="4"/>
    </row>
    <row r="33" spans="1:2" x14ac:dyDescent="0.25">
      <c r="A33" s="16" t="s">
        <v>118</v>
      </c>
      <c r="B33" s="4">
        <v>6</v>
      </c>
    </row>
    <row r="34" spans="1:2" x14ac:dyDescent="0.25">
      <c r="A34" s="25" t="s">
        <v>159</v>
      </c>
      <c r="B34" s="4"/>
    </row>
    <row r="35" spans="1:2" x14ac:dyDescent="0.25">
      <c r="A35" s="25" t="s">
        <v>85</v>
      </c>
      <c r="B35" s="4">
        <v>1</v>
      </c>
    </row>
    <row r="36" spans="1:2" x14ac:dyDescent="0.25">
      <c r="A36" s="25" t="s">
        <v>113</v>
      </c>
      <c r="B36" s="4"/>
    </row>
    <row r="37" spans="1:2" x14ac:dyDescent="0.25">
      <c r="A37" s="25" t="s">
        <v>86</v>
      </c>
      <c r="B37" s="4">
        <v>3</v>
      </c>
    </row>
    <row r="38" spans="1:2" x14ac:dyDescent="0.25">
      <c r="A38" s="25" t="s">
        <v>124</v>
      </c>
      <c r="B38" s="4">
        <v>1</v>
      </c>
    </row>
    <row r="39" spans="1:2" x14ac:dyDescent="0.25">
      <c r="A39" s="25" t="s">
        <v>90</v>
      </c>
      <c r="B39" s="4">
        <v>3</v>
      </c>
    </row>
    <row r="40" spans="1:2" x14ac:dyDescent="0.25">
      <c r="A40" s="16" t="s">
        <v>143</v>
      </c>
      <c r="B40" s="4">
        <v>1</v>
      </c>
    </row>
    <row r="41" spans="1:2" x14ac:dyDescent="0.25">
      <c r="A41" s="25" t="s">
        <v>192</v>
      </c>
      <c r="B41" s="4">
        <v>1</v>
      </c>
    </row>
    <row r="42" spans="1:2" x14ac:dyDescent="0.25">
      <c r="A42" s="16" t="s">
        <v>106</v>
      </c>
      <c r="B42" s="4">
        <v>1</v>
      </c>
    </row>
    <row r="43" spans="1:2" x14ac:dyDescent="0.25">
      <c r="A43" s="25" t="s">
        <v>129</v>
      </c>
      <c r="B43" s="4"/>
    </row>
    <row r="44" spans="1:2" x14ac:dyDescent="0.25">
      <c r="A44" s="25" t="s">
        <v>110</v>
      </c>
      <c r="B44" s="4">
        <v>0</v>
      </c>
    </row>
    <row r="45" spans="1:2" x14ac:dyDescent="0.25">
      <c r="A45" s="25" t="s">
        <v>141</v>
      </c>
      <c r="B45" s="4"/>
    </row>
    <row r="46" spans="1:2" x14ac:dyDescent="0.25">
      <c r="A46" s="16" t="s">
        <v>292</v>
      </c>
      <c r="B46" s="4"/>
    </row>
    <row r="47" spans="1:2" x14ac:dyDescent="0.25">
      <c r="A47" s="25" t="s">
        <v>107</v>
      </c>
      <c r="B47" s="4">
        <v>1</v>
      </c>
    </row>
    <row r="48" spans="1:2" x14ac:dyDescent="0.25">
      <c r="A48" s="16" t="s">
        <v>122</v>
      </c>
      <c r="B48" s="4">
        <v>3</v>
      </c>
    </row>
    <row r="49" spans="1:2" x14ac:dyDescent="0.25">
      <c r="A49" s="16" t="s">
        <v>146</v>
      </c>
      <c r="B49" s="4">
        <v>3</v>
      </c>
    </row>
    <row r="50" spans="1:2" x14ac:dyDescent="0.25">
      <c r="A50" s="25" t="s">
        <v>119</v>
      </c>
      <c r="B50" s="4">
        <v>1</v>
      </c>
    </row>
    <row r="51" spans="1:2" x14ac:dyDescent="0.25">
      <c r="A51" s="25" t="s">
        <v>95</v>
      </c>
      <c r="B51" s="4">
        <v>1</v>
      </c>
    </row>
    <row r="52" spans="1:2" x14ac:dyDescent="0.25">
      <c r="A52" s="25" t="s">
        <v>182</v>
      </c>
      <c r="B52" s="4"/>
    </row>
    <row r="53" spans="1:2" x14ac:dyDescent="0.25">
      <c r="A53" s="16" t="s">
        <v>84</v>
      </c>
      <c r="B53" s="4"/>
    </row>
    <row r="54" spans="1:2" x14ac:dyDescent="0.25">
      <c r="A54" s="25" t="s">
        <v>125</v>
      </c>
      <c r="B54" s="4">
        <v>6</v>
      </c>
    </row>
    <row r="55" spans="1:2" x14ac:dyDescent="0.25">
      <c r="A55" s="16" t="s">
        <v>123</v>
      </c>
      <c r="B55" s="4"/>
    </row>
    <row r="56" spans="1:2" x14ac:dyDescent="0.25">
      <c r="A56" s="16" t="s">
        <v>154</v>
      </c>
      <c r="B56" s="4">
        <v>3</v>
      </c>
    </row>
    <row r="57" spans="1:2" x14ac:dyDescent="0.25">
      <c r="A57" s="25" t="s">
        <v>190</v>
      </c>
      <c r="B57" s="4">
        <v>1</v>
      </c>
    </row>
    <row r="58" spans="1:2" x14ac:dyDescent="0.25">
      <c r="A58" s="16" t="s">
        <v>142</v>
      </c>
      <c r="B58" s="4">
        <v>0</v>
      </c>
    </row>
    <row r="59" spans="1:2" x14ac:dyDescent="0.25">
      <c r="A59" s="25" t="s">
        <v>145</v>
      </c>
      <c r="B59" s="4">
        <v>3</v>
      </c>
    </row>
    <row r="60" spans="1:2" x14ac:dyDescent="0.25">
      <c r="A60" s="16" t="s">
        <v>131</v>
      </c>
      <c r="B60" s="4">
        <v>0</v>
      </c>
    </row>
    <row r="61" spans="1:2" x14ac:dyDescent="0.25">
      <c r="A61" s="16" t="s">
        <v>126</v>
      </c>
      <c r="B61" s="4">
        <v>0</v>
      </c>
    </row>
    <row r="62" spans="1:2" x14ac:dyDescent="0.25">
      <c r="A62" s="16" t="s">
        <v>291</v>
      </c>
      <c r="B62" s="4"/>
    </row>
    <row r="63" spans="1:2" x14ac:dyDescent="0.25">
      <c r="A63" s="25" t="s">
        <v>160</v>
      </c>
      <c r="B63" s="4"/>
    </row>
    <row r="64" spans="1:2" x14ac:dyDescent="0.25">
      <c r="A64" s="25" t="s">
        <v>120</v>
      </c>
      <c r="B64" s="4">
        <v>1</v>
      </c>
    </row>
    <row r="65" spans="1:2" ht="15.75" customHeight="1" x14ac:dyDescent="0.25">
      <c r="A65" s="25" t="s">
        <v>87</v>
      </c>
      <c r="B65" s="4">
        <v>3</v>
      </c>
    </row>
    <row r="66" spans="1:2" x14ac:dyDescent="0.25">
      <c r="A66" s="16" t="s">
        <v>83</v>
      </c>
      <c r="B66" s="4">
        <v>20</v>
      </c>
    </row>
    <row r="67" spans="1:2" x14ac:dyDescent="0.25">
      <c r="A67" s="16" t="s">
        <v>226</v>
      </c>
      <c r="B67" s="4"/>
    </row>
    <row r="68" spans="1:2" x14ac:dyDescent="0.25">
      <c r="A68" s="16" t="s">
        <v>108</v>
      </c>
      <c r="B68" s="4">
        <v>1</v>
      </c>
    </row>
    <row r="69" spans="1:2" x14ac:dyDescent="0.25">
      <c r="A69" s="16" t="s">
        <v>208</v>
      </c>
      <c r="B69" s="4"/>
    </row>
    <row r="70" spans="1:2" x14ac:dyDescent="0.25">
      <c r="A70" s="25" t="s">
        <v>191</v>
      </c>
      <c r="B70" s="4">
        <v>0</v>
      </c>
    </row>
    <row r="71" spans="1:2" x14ac:dyDescent="0.25">
      <c r="A71" s="25" t="s">
        <v>89</v>
      </c>
      <c r="B71" s="4">
        <v>6</v>
      </c>
    </row>
    <row r="72" spans="1:2" x14ac:dyDescent="0.25">
      <c r="A72" s="16" t="s">
        <v>176</v>
      </c>
      <c r="B72" s="4">
        <v>1</v>
      </c>
    </row>
    <row r="73" spans="1:2" x14ac:dyDescent="0.25">
      <c r="A73" s="25" t="s">
        <v>103</v>
      </c>
      <c r="B73" s="4">
        <v>10</v>
      </c>
    </row>
    <row r="74" spans="1:2" x14ac:dyDescent="0.25">
      <c r="A74" s="16" t="s">
        <v>173</v>
      </c>
      <c r="B74" s="4">
        <v>6</v>
      </c>
    </row>
    <row r="75" spans="1:2" x14ac:dyDescent="0.25">
      <c r="A75" s="25" t="s">
        <v>92</v>
      </c>
      <c r="B75" s="4">
        <v>0</v>
      </c>
    </row>
    <row r="76" spans="1:2" x14ac:dyDescent="0.25">
      <c r="A76" s="25" t="s">
        <v>91</v>
      </c>
      <c r="B76" s="4">
        <v>1</v>
      </c>
    </row>
    <row r="77" spans="1:2" x14ac:dyDescent="0.25">
      <c r="A77" s="16" t="s">
        <v>148</v>
      </c>
      <c r="B77" s="4">
        <v>1</v>
      </c>
    </row>
    <row r="78" spans="1:2" x14ac:dyDescent="0.25">
      <c r="A78" s="25" t="s">
        <v>116</v>
      </c>
      <c r="B78" s="4"/>
    </row>
    <row r="79" spans="1:2" x14ac:dyDescent="0.25">
      <c r="A79" s="16" t="s">
        <v>216</v>
      </c>
      <c r="B79" s="4"/>
    </row>
    <row r="80" spans="1:2" x14ac:dyDescent="0.25">
      <c r="A80" s="16" t="s">
        <v>155</v>
      </c>
      <c r="B80" s="4">
        <v>3</v>
      </c>
    </row>
    <row r="81" spans="1:2" x14ac:dyDescent="0.25">
      <c r="A81" s="25" t="s">
        <v>138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158</v>
      </c>
    </row>
  </sheetData>
  <sortState xmlns:xlrd2="http://schemas.microsoft.com/office/spreadsheetml/2017/richdata2" ref="A6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84"/>
  <sheetViews>
    <sheetView topLeftCell="A61" zoomScaleNormal="100" workbookViewId="0">
      <selection activeCell="A61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311</v>
      </c>
      <c r="B1" s="4" t="s">
        <v>312</v>
      </c>
    </row>
    <row r="2" spans="1:2" x14ac:dyDescent="0.25">
      <c r="A2" s="16" t="s">
        <v>93</v>
      </c>
      <c r="B2" s="4">
        <v>3</v>
      </c>
    </row>
    <row r="3" spans="1:2" x14ac:dyDescent="0.25">
      <c r="A3" s="25" t="s">
        <v>162</v>
      </c>
      <c r="B3" s="4"/>
    </row>
    <row r="4" spans="1:2" x14ac:dyDescent="0.25">
      <c r="A4" s="16" t="s">
        <v>136</v>
      </c>
      <c r="B4" s="4"/>
    </row>
    <row r="5" spans="1:2" x14ac:dyDescent="0.25">
      <c r="A5" s="25" t="s">
        <v>158</v>
      </c>
      <c r="B5" s="4"/>
    </row>
    <row r="6" spans="1:2" x14ac:dyDescent="0.25">
      <c r="A6" s="16" t="s">
        <v>99</v>
      </c>
      <c r="B6" s="4"/>
    </row>
    <row r="7" spans="1:2" x14ac:dyDescent="0.25">
      <c r="A7" s="25" t="s">
        <v>215</v>
      </c>
      <c r="B7" s="4"/>
    </row>
    <row r="8" spans="1:2" x14ac:dyDescent="0.25">
      <c r="A8" s="25" t="s">
        <v>97</v>
      </c>
      <c r="B8" s="4">
        <v>15</v>
      </c>
    </row>
    <row r="9" spans="1:2" x14ac:dyDescent="0.25">
      <c r="A9" s="16" t="s">
        <v>88</v>
      </c>
      <c r="B9" s="4"/>
    </row>
    <row r="10" spans="1:2" x14ac:dyDescent="0.25">
      <c r="A10" s="25" t="s">
        <v>276</v>
      </c>
      <c r="B10" s="4"/>
    </row>
    <row r="11" spans="1:2" x14ac:dyDescent="0.25">
      <c r="A11" s="25" t="s">
        <v>223</v>
      </c>
      <c r="B11" s="4">
        <v>0</v>
      </c>
    </row>
    <row r="12" spans="1:2" x14ac:dyDescent="0.25">
      <c r="A12" s="25" t="s">
        <v>157</v>
      </c>
      <c r="B12" s="4">
        <v>1</v>
      </c>
    </row>
    <row r="13" spans="1:2" x14ac:dyDescent="0.25">
      <c r="A13" s="16" t="s">
        <v>117</v>
      </c>
      <c r="B13" s="4">
        <v>0</v>
      </c>
    </row>
    <row r="14" spans="1:2" x14ac:dyDescent="0.25">
      <c r="A14" s="16" t="s">
        <v>109</v>
      </c>
      <c r="B14" s="4">
        <v>1</v>
      </c>
    </row>
    <row r="15" spans="1:2" x14ac:dyDescent="0.25">
      <c r="A15" s="16" t="s">
        <v>104</v>
      </c>
      <c r="B15" s="4"/>
    </row>
    <row r="16" spans="1:2" x14ac:dyDescent="0.25">
      <c r="A16" s="16" t="s">
        <v>101</v>
      </c>
      <c r="B16" s="4"/>
    </row>
    <row r="17" spans="1:2" x14ac:dyDescent="0.25">
      <c r="A17" s="16" t="s">
        <v>139</v>
      </c>
      <c r="B17" s="4">
        <v>3</v>
      </c>
    </row>
    <row r="18" spans="1:2" x14ac:dyDescent="0.25">
      <c r="A18" s="16" t="s">
        <v>156</v>
      </c>
      <c r="B18" s="4"/>
    </row>
    <row r="19" spans="1:2" x14ac:dyDescent="0.25">
      <c r="A19" s="16" t="s">
        <v>115</v>
      </c>
      <c r="B19" s="4"/>
    </row>
    <row r="20" spans="1:2" x14ac:dyDescent="0.25">
      <c r="A20" s="25" t="s">
        <v>102</v>
      </c>
      <c r="B20" s="4"/>
    </row>
    <row r="21" spans="1:2" x14ac:dyDescent="0.25">
      <c r="A21" s="16" t="s">
        <v>96</v>
      </c>
      <c r="B21" s="4"/>
    </row>
    <row r="22" spans="1:2" x14ac:dyDescent="0.25">
      <c r="A22" s="25" t="s">
        <v>153</v>
      </c>
      <c r="B22" s="4">
        <v>1</v>
      </c>
    </row>
    <row r="23" spans="1:2" x14ac:dyDescent="0.25">
      <c r="A23" s="25" t="s">
        <v>98</v>
      </c>
      <c r="B23" s="4"/>
    </row>
    <row r="24" spans="1:2" x14ac:dyDescent="0.25">
      <c r="A24" s="16" t="s">
        <v>130</v>
      </c>
      <c r="B24" s="4"/>
    </row>
    <row r="25" spans="1:2" x14ac:dyDescent="0.25">
      <c r="A25" s="25" t="s">
        <v>277</v>
      </c>
      <c r="B25" s="4"/>
    </row>
    <row r="26" spans="1:2" x14ac:dyDescent="0.25">
      <c r="A26" s="16" t="s">
        <v>185</v>
      </c>
      <c r="B26" s="4"/>
    </row>
    <row r="27" spans="1:2" x14ac:dyDescent="0.25">
      <c r="A27" s="25" t="s">
        <v>150</v>
      </c>
      <c r="B27" s="4"/>
    </row>
    <row r="28" spans="1:2" x14ac:dyDescent="0.25">
      <c r="A28" s="16" t="s">
        <v>128</v>
      </c>
      <c r="B28" s="4"/>
    </row>
    <row r="29" spans="1:2" x14ac:dyDescent="0.25">
      <c r="A29" s="16" t="s">
        <v>135</v>
      </c>
      <c r="B29" s="4"/>
    </row>
    <row r="30" spans="1:2" x14ac:dyDescent="0.25">
      <c r="A30" s="25" t="s">
        <v>111</v>
      </c>
      <c r="B30" s="4"/>
    </row>
    <row r="31" spans="1:2" x14ac:dyDescent="0.25">
      <c r="A31" s="16" t="s">
        <v>210</v>
      </c>
      <c r="B31" s="4"/>
    </row>
    <row r="32" spans="1:2" x14ac:dyDescent="0.25">
      <c r="A32" s="16" t="s">
        <v>231</v>
      </c>
      <c r="B32" s="4">
        <v>1</v>
      </c>
    </row>
    <row r="33" spans="1:2" x14ac:dyDescent="0.25">
      <c r="A33" s="16" t="s">
        <v>118</v>
      </c>
      <c r="B33" s="4"/>
    </row>
    <row r="34" spans="1:2" x14ac:dyDescent="0.25">
      <c r="A34" s="25" t="s">
        <v>159</v>
      </c>
      <c r="B34" s="4">
        <v>1</v>
      </c>
    </row>
    <row r="35" spans="1:2" x14ac:dyDescent="0.25">
      <c r="A35" s="25" t="s">
        <v>85</v>
      </c>
      <c r="B35" s="4">
        <v>0</v>
      </c>
    </row>
    <row r="36" spans="1:2" x14ac:dyDescent="0.25">
      <c r="A36" s="25" t="s">
        <v>113</v>
      </c>
      <c r="B36" s="4"/>
    </row>
    <row r="37" spans="1:2" x14ac:dyDescent="0.25">
      <c r="A37" s="25" t="s">
        <v>86</v>
      </c>
      <c r="B37" s="4"/>
    </row>
    <row r="38" spans="1:2" x14ac:dyDescent="0.25">
      <c r="A38" s="25" t="s">
        <v>124</v>
      </c>
      <c r="B38" s="4">
        <v>1</v>
      </c>
    </row>
    <row r="39" spans="1:2" x14ac:dyDescent="0.25">
      <c r="A39" s="25" t="s">
        <v>90</v>
      </c>
      <c r="B39" s="4">
        <v>0</v>
      </c>
    </row>
    <row r="40" spans="1:2" x14ac:dyDescent="0.25">
      <c r="A40" s="16" t="s">
        <v>143</v>
      </c>
      <c r="B40" s="4"/>
    </row>
    <row r="41" spans="1:2" x14ac:dyDescent="0.25">
      <c r="A41" s="25" t="s">
        <v>192</v>
      </c>
      <c r="B41" s="4"/>
    </row>
    <row r="42" spans="1:2" x14ac:dyDescent="0.25">
      <c r="A42" s="16" t="s">
        <v>106</v>
      </c>
      <c r="B42" s="4"/>
    </row>
    <row r="43" spans="1:2" x14ac:dyDescent="0.25">
      <c r="A43" s="25" t="s">
        <v>129</v>
      </c>
      <c r="B43" s="4">
        <v>0</v>
      </c>
    </row>
    <row r="44" spans="1:2" x14ac:dyDescent="0.25">
      <c r="A44" s="25" t="s">
        <v>110</v>
      </c>
      <c r="B44" s="4"/>
    </row>
    <row r="45" spans="1:2" x14ac:dyDescent="0.25">
      <c r="A45" s="25" t="s">
        <v>141</v>
      </c>
      <c r="B45" s="4">
        <v>1</v>
      </c>
    </row>
    <row r="46" spans="1:2" x14ac:dyDescent="0.25">
      <c r="A46" s="16" t="s">
        <v>292</v>
      </c>
      <c r="B46" s="4">
        <v>0</v>
      </c>
    </row>
    <row r="47" spans="1:2" x14ac:dyDescent="0.25">
      <c r="A47" s="25" t="s">
        <v>107</v>
      </c>
      <c r="B47" s="4"/>
    </row>
    <row r="48" spans="1:2" x14ac:dyDescent="0.25">
      <c r="A48" s="16" t="s">
        <v>122</v>
      </c>
      <c r="B48" s="4">
        <v>3</v>
      </c>
    </row>
    <row r="49" spans="1:2" x14ac:dyDescent="0.25">
      <c r="A49" s="16" t="s">
        <v>146</v>
      </c>
      <c r="B49" s="4">
        <v>1</v>
      </c>
    </row>
    <row r="50" spans="1:2" x14ac:dyDescent="0.25">
      <c r="A50" s="25" t="s">
        <v>119</v>
      </c>
      <c r="B50" s="4"/>
    </row>
    <row r="51" spans="1:2" x14ac:dyDescent="0.25">
      <c r="A51" s="25" t="s">
        <v>95</v>
      </c>
      <c r="B51" s="4">
        <v>6</v>
      </c>
    </row>
    <row r="52" spans="1:2" x14ac:dyDescent="0.25">
      <c r="A52" s="25" t="s">
        <v>182</v>
      </c>
      <c r="B52" s="4">
        <v>0</v>
      </c>
    </row>
    <row r="53" spans="1:2" x14ac:dyDescent="0.25">
      <c r="A53" s="16" t="s">
        <v>84</v>
      </c>
      <c r="B53" s="4"/>
    </row>
    <row r="54" spans="1:2" x14ac:dyDescent="0.25">
      <c r="A54" s="25" t="s">
        <v>125</v>
      </c>
      <c r="B54" s="4"/>
    </row>
    <row r="55" spans="1:2" x14ac:dyDescent="0.25">
      <c r="A55" s="16" t="s">
        <v>123</v>
      </c>
      <c r="B55" s="4">
        <v>1</v>
      </c>
    </row>
    <row r="56" spans="1:2" x14ac:dyDescent="0.25">
      <c r="A56" s="16" t="s">
        <v>154</v>
      </c>
      <c r="B56" s="4"/>
    </row>
    <row r="57" spans="1:2" x14ac:dyDescent="0.25">
      <c r="A57" s="25" t="s">
        <v>190</v>
      </c>
      <c r="B57" s="4"/>
    </row>
    <row r="58" spans="1:2" x14ac:dyDescent="0.25">
      <c r="A58" s="16" t="s">
        <v>142</v>
      </c>
      <c r="B58" s="4">
        <v>0</v>
      </c>
    </row>
    <row r="59" spans="1:2" x14ac:dyDescent="0.25">
      <c r="A59" s="25" t="s">
        <v>145</v>
      </c>
      <c r="B59" s="4">
        <v>1</v>
      </c>
    </row>
    <row r="60" spans="1:2" x14ac:dyDescent="0.25">
      <c r="A60" s="16" t="s">
        <v>131</v>
      </c>
      <c r="B60" s="4"/>
    </row>
    <row r="61" spans="1:2" x14ac:dyDescent="0.25">
      <c r="A61" s="16" t="s">
        <v>126</v>
      </c>
      <c r="B61" s="4"/>
    </row>
    <row r="62" spans="1:2" x14ac:dyDescent="0.25">
      <c r="A62" s="16" t="s">
        <v>291</v>
      </c>
      <c r="B62" s="4"/>
    </row>
    <row r="63" spans="1:2" x14ac:dyDescent="0.25">
      <c r="A63" s="25" t="s">
        <v>160</v>
      </c>
      <c r="B63" s="4">
        <v>0</v>
      </c>
    </row>
    <row r="64" spans="1:2" x14ac:dyDescent="0.25">
      <c r="A64" s="25" t="s">
        <v>120</v>
      </c>
      <c r="B64" s="4">
        <v>0</v>
      </c>
    </row>
    <row r="65" spans="1:2" ht="15.75" customHeight="1" x14ac:dyDescent="0.25">
      <c r="A65" s="25" t="s">
        <v>87</v>
      </c>
      <c r="B65" s="4"/>
    </row>
    <row r="66" spans="1:2" x14ac:dyDescent="0.25">
      <c r="A66" s="16" t="s">
        <v>83</v>
      </c>
      <c r="B66" s="4"/>
    </row>
    <row r="67" spans="1:2" x14ac:dyDescent="0.25">
      <c r="A67" s="16" t="s">
        <v>226</v>
      </c>
      <c r="B67" s="4">
        <v>1</v>
      </c>
    </row>
    <row r="68" spans="1:2" x14ac:dyDescent="0.25">
      <c r="A68" s="16" t="s">
        <v>108</v>
      </c>
      <c r="B68" s="4"/>
    </row>
    <row r="69" spans="1:2" x14ac:dyDescent="0.25">
      <c r="A69" s="16" t="s">
        <v>208</v>
      </c>
      <c r="B69" s="4">
        <v>3</v>
      </c>
    </row>
    <row r="70" spans="1:2" x14ac:dyDescent="0.25">
      <c r="A70" s="25" t="s">
        <v>191</v>
      </c>
      <c r="B70" s="4"/>
    </row>
    <row r="71" spans="1:2" x14ac:dyDescent="0.25">
      <c r="A71" s="25" t="s">
        <v>89</v>
      </c>
      <c r="B71" s="4"/>
    </row>
    <row r="72" spans="1:2" x14ac:dyDescent="0.25">
      <c r="A72" s="16" t="s">
        <v>176</v>
      </c>
      <c r="B72" s="4"/>
    </row>
    <row r="73" spans="1:2" x14ac:dyDescent="0.25">
      <c r="A73" s="25" t="s">
        <v>103</v>
      </c>
      <c r="B73" s="4"/>
    </row>
    <row r="74" spans="1:2" x14ac:dyDescent="0.25">
      <c r="A74" s="16" t="s">
        <v>173</v>
      </c>
      <c r="B74" s="4">
        <v>3</v>
      </c>
    </row>
    <row r="75" spans="1:2" x14ac:dyDescent="0.25">
      <c r="A75" s="25" t="s">
        <v>92</v>
      </c>
      <c r="B75" s="4"/>
    </row>
    <row r="76" spans="1:2" x14ac:dyDescent="0.25">
      <c r="A76" s="25" t="s">
        <v>91</v>
      </c>
      <c r="B76" s="4"/>
    </row>
    <row r="77" spans="1:2" x14ac:dyDescent="0.25">
      <c r="A77" s="16" t="s">
        <v>148</v>
      </c>
      <c r="B77" s="4"/>
    </row>
    <row r="78" spans="1:2" x14ac:dyDescent="0.25">
      <c r="A78" s="25" t="s">
        <v>116</v>
      </c>
      <c r="B78" s="4"/>
    </row>
    <row r="79" spans="1:2" x14ac:dyDescent="0.25">
      <c r="A79" s="16" t="s">
        <v>216</v>
      </c>
      <c r="B79" s="4">
        <v>0</v>
      </c>
    </row>
    <row r="80" spans="1:2" x14ac:dyDescent="0.25">
      <c r="A80" s="16" t="s">
        <v>155</v>
      </c>
      <c r="B80" s="4">
        <v>6</v>
      </c>
    </row>
    <row r="81" spans="1:2" x14ac:dyDescent="0.25">
      <c r="A81" s="25" t="s">
        <v>138</v>
      </c>
      <c r="B81" s="4">
        <v>10</v>
      </c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63</v>
      </c>
    </row>
  </sheetData>
  <sortState xmlns:xlrd2="http://schemas.microsoft.com/office/spreadsheetml/2017/richdata2" ref="A44:A61">
    <sortCondition ref="A61"/>
  </sortState>
  <pageMargins left="0.7" right="0.7" top="0.75" bottom="0.75" header="0.3" footer="0.3"/>
  <pageSetup paperSize="9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84"/>
  <sheetViews>
    <sheetView topLeftCell="A53" workbookViewId="0">
      <selection activeCell="B81" sqref="B81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</cols>
  <sheetData>
    <row r="1" spans="1:2" x14ac:dyDescent="0.25">
      <c r="A1" s="3" t="s">
        <v>314</v>
      </c>
      <c r="B1" s="4" t="s">
        <v>313</v>
      </c>
    </row>
    <row r="2" spans="1:2" x14ac:dyDescent="0.25">
      <c r="A2" s="16" t="s">
        <v>93</v>
      </c>
      <c r="B2" s="4">
        <v>0</v>
      </c>
    </row>
    <row r="3" spans="1:2" x14ac:dyDescent="0.25">
      <c r="A3" s="16" t="s">
        <v>105</v>
      </c>
      <c r="B3" s="4">
        <v>0</v>
      </c>
    </row>
    <row r="4" spans="1:2" x14ac:dyDescent="0.25">
      <c r="A4" s="25" t="s">
        <v>162</v>
      </c>
      <c r="B4" s="4">
        <v>2</v>
      </c>
    </row>
    <row r="5" spans="1:2" x14ac:dyDescent="0.25">
      <c r="A5" s="16" t="s">
        <v>136</v>
      </c>
      <c r="B5" s="4">
        <v>6</v>
      </c>
    </row>
    <row r="6" spans="1:2" x14ac:dyDescent="0.25">
      <c r="A6" s="25" t="s">
        <v>158</v>
      </c>
      <c r="B6" s="4">
        <v>0</v>
      </c>
    </row>
    <row r="7" spans="1:2" x14ac:dyDescent="0.25">
      <c r="A7" s="16" t="s">
        <v>99</v>
      </c>
      <c r="B7" s="4">
        <v>2</v>
      </c>
    </row>
    <row r="8" spans="1:2" x14ac:dyDescent="0.25">
      <c r="A8" s="25" t="s">
        <v>97</v>
      </c>
      <c r="B8" s="4">
        <v>12</v>
      </c>
    </row>
    <row r="9" spans="1:2" x14ac:dyDescent="0.25">
      <c r="A9" s="16" t="s">
        <v>88</v>
      </c>
      <c r="B9" s="4">
        <v>0</v>
      </c>
    </row>
    <row r="10" spans="1:2" x14ac:dyDescent="0.25">
      <c r="A10" s="25" t="s">
        <v>276</v>
      </c>
      <c r="B10" s="4">
        <v>0</v>
      </c>
    </row>
    <row r="11" spans="1:2" x14ac:dyDescent="0.25">
      <c r="A11" s="25" t="s">
        <v>157</v>
      </c>
      <c r="B11" s="4">
        <v>0</v>
      </c>
    </row>
    <row r="12" spans="1:2" x14ac:dyDescent="0.25">
      <c r="A12" s="16" t="s">
        <v>117</v>
      </c>
      <c r="B12" s="4">
        <v>0</v>
      </c>
    </row>
    <row r="13" spans="1:2" x14ac:dyDescent="0.25">
      <c r="A13" s="16" t="s">
        <v>109</v>
      </c>
      <c r="B13" s="4">
        <v>0</v>
      </c>
    </row>
    <row r="14" spans="1:2" x14ac:dyDescent="0.25">
      <c r="A14" s="16" t="s">
        <v>104</v>
      </c>
      <c r="B14" s="4">
        <v>2</v>
      </c>
    </row>
    <row r="15" spans="1:2" x14ac:dyDescent="0.25">
      <c r="A15" s="16" t="s">
        <v>101</v>
      </c>
      <c r="B15" s="4">
        <v>6</v>
      </c>
    </row>
    <row r="16" spans="1:2" x14ac:dyDescent="0.25">
      <c r="A16" s="25" t="s">
        <v>243</v>
      </c>
      <c r="B16" s="4">
        <v>0</v>
      </c>
    </row>
    <row r="17" spans="1:2" x14ac:dyDescent="0.25">
      <c r="A17" s="16" t="s">
        <v>139</v>
      </c>
      <c r="B17" s="4">
        <v>6</v>
      </c>
    </row>
    <row r="18" spans="1:2" x14ac:dyDescent="0.25">
      <c r="A18" s="16" t="s">
        <v>156</v>
      </c>
      <c r="B18" s="4">
        <v>0</v>
      </c>
    </row>
    <row r="19" spans="1:2" x14ac:dyDescent="0.25">
      <c r="A19" s="16" t="s">
        <v>115</v>
      </c>
      <c r="B19" s="4"/>
    </row>
    <row r="20" spans="1:2" x14ac:dyDescent="0.25">
      <c r="A20" s="25" t="s">
        <v>102</v>
      </c>
      <c r="B20" s="4">
        <v>2</v>
      </c>
    </row>
    <row r="21" spans="1:2" x14ac:dyDescent="0.25">
      <c r="A21" s="16" t="s">
        <v>96</v>
      </c>
      <c r="B21" s="4">
        <v>2</v>
      </c>
    </row>
    <row r="22" spans="1:2" x14ac:dyDescent="0.25">
      <c r="A22" s="25" t="s">
        <v>153</v>
      </c>
      <c r="B22" s="4"/>
    </row>
    <row r="23" spans="1:2" x14ac:dyDescent="0.25">
      <c r="A23" s="25" t="s">
        <v>98</v>
      </c>
      <c r="B23" s="4">
        <v>0</v>
      </c>
    </row>
    <row r="24" spans="1:2" x14ac:dyDescent="0.25">
      <c r="A24" s="25" t="s">
        <v>277</v>
      </c>
      <c r="B24" s="4">
        <v>2</v>
      </c>
    </row>
    <row r="25" spans="1:2" x14ac:dyDescent="0.25">
      <c r="A25" s="16" t="s">
        <v>185</v>
      </c>
      <c r="B25" s="4">
        <v>0</v>
      </c>
    </row>
    <row r="26" spans="1:2" x14ac:dyDescent="0.25">
      <c r="A26" s="25" t="s">
        <v>150</v>
      </c>
      <c r="B26" s="4">
        <v>6</v>
      </c>
    </row>
    <row r="27" spans="1:2" x14ac:dyDescent="0.25">
      <c r="A27" s="16" t="s">
        <v>128</v>
      </c>
      <c r="B27" s="4">
        <v>12</v>
      </c>
    </row>
    <row r="28" spans="1:2" x14ac:dyDescent="0.25">
      <c r="A28" s="16" t="s">
        <v>135</v>
      </c>
      <c r="B28" s="4">
        <v>2</v>
      </c>
    </row>
    <row r="29" spans="1:2" x14ac:dyDescent="0.25">
      <c r="A29" s="25" t="s">
        <v>242</v>
      </c>
      <c r="B29" s="4">
        <v>12</v>
      </c>
    </row>
    <row r="30" spans="1:2" x14ac:dyDescent="0.25">
      <c r="A30" s="25" t="s">
        <v>111</v>
      </c>
      <c r="B30" s="4">
        <v>12</v>
      </c>
    </row>
    <row r="31" spans="1:2" x14ac:dyDescent="0.25">
      <c r="A31" s="16" t="s">
        <v>210</v>
      </c>
      <c r="B31" s="4">
        <v>0</v>
      </c>
    </row>
    <row r="32" spans="1:2" x14ac:dyDescent="0.25">
      <c r="A32" s="16" t="s">
        <v>118</v>
      </c>
      <c r="B32" s="4">
        <v>0</v>
      </c>
    </row>
    <row r="33" spans="1:2" x14ac:dyDescent="0.25">
      <c r="A33" s="25" t="s">
        <v>159</v>
      </c>
      <c r="B33" s="4">
        <v>2</v>
      </c>
    </row>
    <row r="34" spans="1:2" x14ac:dyDescent="0.25">
      <c r="A34" s="25" t="s">
        <v>85</v>
      </c>
      <c r="B34" s="4"/>
    </row>
    <row r="35" spans="1:2" x14ac:dyDescent="0.25">
      <c r="A35" s="25" t="s">
        <v>113</v>
      </c>
      <c r="B35" s="4"/>
    </row>
    <row r="36" spans="1:2" x14ac:dyDescent="0.25">
      <c r="A36" s="25" t="s">
        <v>86</v>
      </c>
      <c r="B36" s="4">
        <v>20</v>
      </c>
    </row>
    <row r="37" spans="1:2" x14ac:dyDescent="0.25">
      <c r="A37" s="25" t="s">
        <v>90</v>
      </c>
      <c r="B37" s="4">
        <v>2</v>
      </c>
    </row>
    <row r="38" spans="1:2" x14ac:dyDescent="0.25">
      <c r="A38" s="16" t="s">
        <v>143</v>
      </c>
      <c r="B38" s="4">
        <v>0</v>
      </c>
    </row>
    <row r="39" spans="1:2" x14ac:dyDescent="0.25">
      <c r="A39" s="25" t="s">
        <v>192</v>
      </c>
      <c r="B39" s="4">
        <v>2</v>
      </c>
    </row>
    <row r="40" spans="1:2" x14ac:dyDescent="0.25">
      <c r="A40" s="16" t="s">
        <v>106</v>
      </c>
      <c r="B40" s="4">
        <v>2</v>
      </c>
    </row>
    <row r="41" spans="1:2" x14ac:dyDescent="0.25">
      <c r="A41" s="25" t="s">
        <v>129</v>
      </c>
      <c r="B41" s="4">
        <v>2</v>
      </c>
    </row>
    <row r="42" spans="1:2" x14ac:dyDescent="0.25">
      <c r="A42" s="25" t="s">
        <v>110</v>
      </c>
      <c r="B42" s="4">
        <v>6</v>
      </c>
    </row>
    <row r="43" spans="1:2" x14ac:dyDescent="0.25">
      <c r="A43" s="25" t="s">
        <v>107</v>
      </c>
      <c r="B43" s="4">
        <v>0</v>
      </c>
    </row>
    <row r="44" spans="1:2" x14ac:dyDescent="0.25">
      <c r="A44" s="25" t="s">
        <v>241</v>
      </c>
      <c r="B44" s="4">
        <v>6</v>
      </c>
    </row>
    <row r="45" spans="1:2" x14ac:dyDescent="0.25">
      <c r="A45" s="16" t="s">
        <v>122</v>
      </c>
      <c r="B45" s="4">
        <v>0</v>
      </c>
    </row>
    <row r="46" spans="1:2" x14ac:dyDescent="0.25">
      <c r="A46" s="16" t="s">
        <v>146</v>
      </c>
      <c r="B46" s="4">
        <v>30</v>
      </c>
    </row>
    <row r="47" spans="1:2" x14ac:dyDescent="0.25">
      <c r="A47" s="25" t="s">
        <v>119</v>
      </c>
      <c r="B47" s="4">
        <v>2</v>
      </c>
    </row>
    <row r="48" spans="1:2" x14ac:dyDescent="0.25">
      <c r="A48" s="25" t="s">
        <v>95</v>
      </c>
      <c r="B48" s="4">
        <v>2</v>
      </c>
    </row>
    <row r="49" spans="1:2" x14ac:dyDescent="0.25">
      <c r="A49" s="25" t="s">
        <v>182</v>
      </c>
      <c r="B49" s="4">
        <v>0</v>
      </c>
    </row>
    <row r="50" spans="1:2" x14ac:dyDescent="0.25">
      <c r="A50" s="16" t="s">
        <v>84</v>
      </c>
      <c r="B50" s="4">
        <v>6</v>
      </c>
    </row>
    <row r="51" spans="1:2" x14ac:dyDescent="0.25">
      <c r="A51" s="25" t="s">
        <v>125</v>
      </c>
      <c r="B51" s="4">
        <v>2</v>
      </c>
    </row>
    <row r="52" spans="1:2" x14ac:dyDescent="0.25">
      <c r="A52" s="16" t="s">
        <v>123</v>
      </c>
      <c r="B52" s="4"/>
    </row>
    <row r="53" spans="1:2" x14ac:dyDescent="0.25">
      <c r="A53" s="16" t="s">
        <v>154</v>
      </c>
      <c r="B53" s="4">
        <v>6</v>
      </c>
    </row>
    <row r="54" spans="1:2" x14ac:dyDescent="0.25">
      <c r="A54" s="25" t="s">
        <v>247</v>
      </c>
      <c r="B54" s="4">
        <v>0</v>
      </c>
    </row>
    <row r="55" spans="1:2" x14ac:dyDescent="0.25">
      <c r="A55" s="25" t="s">
        <v>190</v>
      </c>
      <c r="B55" s="4">
        <v>2</v>
      </c>
    </row>
    <row r="56" spans="1:2" x14ac:dyDescent="0.25">
      <c r="A56" s="16" t="s">
        <v>142</v>
      </c>
      <c r="B56" s="4">
        <v>2</v>
      </c>
    </row>
    <row r="57" spans="1:2" x14ac:dyDescent="0.25">
      <c r="A57" s="25" t="s">
        <v>145</v>
      </c>
      <c r="B57" s="4">
        <v>2</v>
      </c>
    </row>
    <row r="58" spans="1:2" x14ac:dyDescent="0.25">
      <c r="A58" s="16" t="s">
        <v>131</v>
      </c>
      <c r="B58" s="4">
        <v>2</v>
      </c>
    </row>
    <row r="59" spans="1:2" x14ac:dyDescent="0.25">
      <c r="A59" s="16" t="s">
        <v>240</v>
      </c>
      <c r="B59" s="4">
        <v>12</v>
      </c>
    </row>
    <row r="60" spans="1:2" x14ac:dyDescent="0.25">
      <c r="A60" s="16" t="s">
        <v>126</v>
      </c>
      <c r="B60" s="4">
        <v>2</v>
      </c>
    </row>
    <row r="61" spans="1:2" x14ac:dyDescent="0.25">
      <c r="A61" s="16" t="s">
        <v>291</v>
      </c>
      <c r="B61" s="4"/>
    </row>
    <row r="62" spans="1:2" x14ac:dyDescent="0.25">
      <c r="A62" s="16" t="s">
        <v>270</v>
      </c>
      <c r="B62" s="4">
        <v>6</v>
      </c>
    </row>
    <row r="63" spans="1:2" x14ac:dyDescent="0.25">
      <c r="A63" s="25" t="s">
        <v>160</v>
      </c>
      <c r="B63" s="4"/>
    </row>
    <row r="64" spans="1:2" x14ac:dyDescent="0.25">
      <c r="A64" s="25" t="s">
        <v>120</v>
      </c>
      <c r="B64" s="4">
        <v>0</v>
      </c>
    </row>
    <row r="65" spans="1:2" ht="15.75" customHeight="1" x14ac:dyDescent="0.25">
      <c r="A65" s="25" t="s">
        <v>87</v>
      </c>
      <c r="B65" s="4">
        <v>6</v>
      </c>
    </row>
    <row r="66" spans="1:2" x14ac:dyDescent="0.25">
      <c r="A66" s="16" t="s">
        <v>83</v>
      </c>
      <c r="B66" s="4">
        <v>12</v>
      </c>
    </row>
    <row r="67" spans="1:2" x14ac:dyDescent="0.25">
      <c r="A67" s="16" t="s">
        <v>226</v>
      </c>
      <c r="B67" s="4">
        <v>2</v>
      </c>
    </row>
    <row r="68" spans="1:2" x14ac:dyDescent="0.25">
      <c r="A68" s="16" t="s">
        <v>108</v>
      </c>
      <c r="B68" s="4">
        <v>6</v>
      </c>
    </row>
    <row r="69" spans="1:2" x14ac:dyDescent="0.25">
      <c r="A69" s="16" t="s">
        <v>208</v>
      </c>
      <c r="B69" s="4"/>
    </row>
    <row r="70" spans="1:2" x14ac:dyDescent="0.25">
      <c r="A70" s="16" t="s">
        <v>246</v>
      </c>
      <c r="B70" s="4">
        <v>0</v>
      </c>
    </row>
    <row r="71" spans="1:2" x14ac:dyDescent="0.25">
      <c r="A71" s="25" t="s">
        <v>191</v>
      </c>
      <c r="B71" s="4">
        <v>40</v>
      </c>
    </row>
    <row r="72" spans="1:2" x14ac:dyDescent="0.25">
      <c r="A72" s="25" t="s">
        <v>89</v>
      </c>
      <c r="B72" s="4">
        <v>6</v>
      </c>
    </row>
    <row r="73" spans="1:2" x14ac:dyDescent="0.25">
      <c r="A73" s="16" t="s">
        <v>176</v>
      </c>
      <c r="B73" s="4">
        <v>6</v>
      </c>
    </row>
    <row r="74" spans="1:2" x14ac:dyDescent="0.25">
      <c r="A74" s="25" t="s">
        <v>103</v>
      </c>
      <c r="B74" s="4">
        <v>0</v>
      </c>
    </row>
    <row r="75" spans="1:2" x14ac:dyDescent="0.25">
      <c r="A75" s="16" t="s">
        <v>173</v>
      </c>
      <c r="B75" s="4">
        <v>6</v>
      </c>
    </row>
    <row r="76" spans="1:2" x14ac:dyDescent="0.25">
      <c r="A76" s="25" t="s">
        <v>92</v>
      </c>
      <c r="B76" s="4"/>
    </row>
    <row r="77" spans="1:2" x14ac:dyDescent="0.25">
      <c r="A77" s="25" t="s">
        <v>91</v>
      </c>
      <c r="B77" s="4">
        <v>0</v>
      </c>
    </row>
    <row r="78" spans="1:2" x14ac:dyDescent="0.25">
      <c r="A78" s="16" t="s">
        <v>148</v>
      </c>
      <c r="B78" s="4">
        <v>0</v>
      </c>
    </row>
    <row r="79" spans="1:2" x14ac:dyDescent="0.25">
      <c r="A79" s="25" t="s">
        <v>116</v>
      </c>
      <c r="B79" s="4">
        <v>0</v>
      </c>
    </row>
    <row r="80" spans="1:2" x14ac:dyDescent="0.25">
      <c r="A80" s="16" t="s">
        <v>155</v>
      </c>
      <c r="B80" s="4">
        <v>12</v>
      </c>
    </row>
    <row r="81" spans="1:2" x14ac:dyDescent="0.25">
      <c r="A81" s="25" t="s">
        <v>138</v>
      </c>
      <c r="B81" s="4"/>
    </row>
    <row r="82" spans="1:2" x14ac:dyDescent="0.25">
      <c r="B82" s="4"/>
    </row>
    <row r="83" spans="1:2" x14ac:dyDescent="0.25">
      <c r="B83" s="4"/>
    </row>
    <row r="84" spans="1:2" x14ac:dyDescent="0.25">
      <c r="B84" s="4">
        <f>SUM(B2:B81)</f>
        <v>300</v>
      </c>
    </row>
  </sheetData>
  <sortState xmlns:xlrd2="http://schemas.microsoft.com/office/spreadsheetml/2017/richdata2" ref="A3:A81">
    <sortCondition ref="A81"/>
  </sortState>
  <phoneticPr fontId="10" type="noConversion"/>
  <pageMargins left="0.7" right="0.7" top="0.75" bottom="0.75" header="0.3" footer="0.3"/>
  <pageSetup paperSize="9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86"/>
  <sheetViews>
    <sheetView topLeftCell="A51" zoomScale="115" zoomScaleNormal="115" workbookViewId="0">
      <selection activeCell="B85" sqref="B85"/>
    </sheetView>
  </sheetViews>
  <sheetFormatPr defaultColWidth="8.85546875" defaultRowHeight="12" customHeight="1" x14ac:dyDescent="0.2"/>
  <cols>
    <col min="1" max="1" width="26.5703125" style="48" customWidth="1"/>
    <col min="2" max="2" width="18.42578125" style="53" bestFit="1" customWidth="1"/>
    <col min="3" max="16384" width="8.85546875" style="50"/>
  </cols>
  <sheetData>
    <row r="1" spans="1:2" ht="12.75" x14ac:dyDescent="0.2">
      <c r="A1" s="48" t="s">
        <v>311</v>
      </c>
      <c r="B1" s="49" t="s">
        <v>316</v>
      </c>
    </row>
    <row r="2" spans="1:2" ht="12.75" x14ac:dyDescent="0.2">
      <c r="A2" s="51" t="s">
        <v>93</v>
      </c>
      <c r="B2" s="49">
        <v>1</v>
      </c>
    </row>
    <row r="3" spans="1:2" ht="12.75" x14ac:dyDescent="0.2">
      <c r="A3" s="51" t="s">
        <v>105</v>
      </c>
      <c r="B3" s="49">
        <v>3</v>
      </c>
    </row>
    <row r="4" spans="1:2" ht="12.75" x14ac:dyDescent="0.2">
      <c r="A4" s="52" t="s">
        <v>162</v>
      </c>
      <c r="B4" s="49">
        <v>1</v>
      </c>
    </row>
    <row r="5" spans="1:2" ht="12.75" x14ac:dyDescent="0.2">
      <c r="A5" s="51" t="s">
        <v>136</v>
      </c>
      <c r="B5" s="49">
        <v>1</v>
      </c>
    </row>
    <row r="6" spans="1:2" ht="12.75" x14ac:dyDescent="0.2">
      <c r="A6" s="52" t="s">
        <v>158</v>
      </c>
      <c r="B6" s="49">
        <v>1</v>
      </c>
    </row>
    <row r="7" spans="1:2" ht="12.75" x14ac:dyDescent="0.2">
      <c r="A7" s="51" t="s">
        <v>99</v>
      </c>
      <c r="B7" s="49">
        <v>20</v>
      </c>
    </row>
    <row r="8" spans="1:2" ht="12.75" x14ac:dyDescent="0.2">
      <c r="A8" s="52" t="s">
        <v>215</v>
      </c>
      <c r="B8" s="49">
        <v>1</v>
      </c>
    </row>
    <row r="9" spans="1:2" ht="12.75" x14ac:dyDescent="0.2">
      <c r="A9" s="52" t="s">
        <v>97</v>
      </c>
      <c r="B9" s="49">
        <v>3</v>
      </c>
    </row>
    <row r="10" spans="1:2" ht="12.75" x14ac:dyDescent="0.2">
      <c r="A10" s="51" t="s">
        <v>88</v>
      </c>
      <c r="B10" s="49">
        <v>3</v>
      </c>
    </row>
    <row r="11" spans="1:2" ht="12.75" x14ac:dyDescent="0.2">
      <c r="A11" s="52" t="s">
        <v>276</v>
      </c>
      <c r="B11" s="49">
        <v>3</v>
      </c>
    </row>
    <row r="12" spans="1:2" ht="12.75" x14ac:dyDescent="0.2">
      <c r="A12" s="52" t="s">
        <v>223</v>
      </c>
      <c r="B12" s="49"/>
    </row>
    <row r="13" spans="1:2" ht="12.75" x14ac:dyDescent="0.2">
      <c r="A13" s="52" t="s">
        <v>157</v>
      </c>
      <c r="B13" s="49">
        <v>3</v>
      </c>
    </row>
    <row r="14" spans="1:2" ht="12.75" x14ac:dyDescent="0.2">
      <c r="A14" s="51" t="s">
        <v>117</v>
      </c>
      <c r="B14" s="49">
        <v>0</v>
      </c>
    </row>
    <row r="15" spans="1:2" ht="12.75" x14ac:dyDescent="0.2">
      <c r="A15" s="51" t="s">
        <v>109</v>
      </c>
      <c r="B15" s="49"/>
    </row>
    <row r="16" spans="1:2" ht="12.75" x14ac:dyDescent="0.2">
      <c r="A16" s="51" t="s">
        <v>104</v>
      </c>
      <c r="B16" s="49">
        <v>1</v>
      </c>
    </row>
    <row r="17" spans="1:2" ht="12.75" x14ac:dyDescent="0.2">
      <c r="A17" s="51" t="s">
        <v>101</v>
      </c>
      <c r="B17" s="49">
        <v>6</v>
      </c>
    </row>
    <row r="18" spans="1:2" ht="12.75" x14ac:dyDescent="0.2">
      <c r="A18" s="51" t="s">
        <v>139</v>
      </c>
      <c r="B18" s="49">
        <v>1</v>
      </c>
    </row>
    <row r="19" spans="1:2" ht="12.75" x14ac:dyDescent="0.2">
      <c r="A19" s="51" t="s">
        <v>156</v>
      </c>
      <c r="B19" s="49"/>
    </row>
    <row r="20" spans="1:2" ht="12.75" x14ac:dyDescent="0.2">
      <c r="A20" s="51" t="s">
        <v>115</v>
      </c>
      <c r="B20" s="49">
        <v>3</v>
      </c>
    </row>
    <row r="21" spans="1:2" ht="12.75" x14ac:dyDescent="0.2">
      <c r="A21" s="52" t="s">
        <v>102</v>
      </c>
      <c r="B21" s="49">
        <v>6</v>
      </c>
    </row>
    <row r="22" spans="1:2" ht="12.75" x14ac:dyDescent="0.2">
      <c r="A22" s="51" t="s">
        <v>96</v>
      </c>
      <c r="B22" s="49" t="s">
        <v>201</v>
      </c>
    </row>
    <row r="23" spans="1:2" ht="12.75" x14ac:dyDescent="0.2">
      <c r="A23" s="52" t="s">
        <v>153</v>
      </c>
      <c r="B23" s="49"/>
    </row>
    <row r="24" spans="1:2" ht="12.75" x14ac:dyDescent="0.2">
      <c r="A24" s="52" t="s">
        <v>98</v>
      </c>
      <c r="B24" s="49">
        <v>15</v>
      </c>
    </row>
    <row r="25" spans="1:2" ht="12.75" x14ac:dyDescent="0.2">
      <c r="A25" s="51" t="s">
        <v>130</v>
      </c>
      <c r="B25" s="49">
        <v>1</v>
      </c>
    </row>
    <row r="26" spans="1:2" ht="12.75" x14ac:dyDescent="0.2">
      <c r="A26" s="52" t="s">
        <v>294</v>
      </c>
      <c r="B26" s="49">
        <v>3</v>
      </c>
    </row>
    <row r="27" spans="1:2" ht="12.75" x14ac:dyDescent="0.2">
      <c r="A27" s="52" t="s">
        <v>277</v>
      </c>
      <c r="B27" s="49">
        <v>1</v>
      </c>
    </row>
    <row r="28" spans="1:2" ht="12.75" x14ac:dyDescent="0.2">
      <c r="A28" s="51" t="s">
        <v>185</v>
      </c>
      <c r="B28" s="49">
        <v>6</v>
      </c>
    </row>
    <row r="29" spans="1:2" ht="12.75" x14ac:dyDescent="0.2">
      <c r="A29" s="52" t="s">
        <v>150</v>
      </c>
      <c r="B29" s="49">
        <v>1</v>
      </c>
    </row>
    <row r="30" spans="1:2" ht="12.75" x14ac:dyDescent="0.2">
      <c r="A30" s="51" t="s">
        <v>128</v>
      </c>
      <c r="B30" s="49">
        <v>3</v>
      </c>
    </row>
    <row r="31" spans="1:2" ht="12.75" x14ac:dyDescent="0.2">
      <c r="A31" s="51" t="s">
        <v>135</v>
      </c>
      <c r="B31" s="49">
        <v>6</v>
      </c>
    </row>
    <row r="32" spans="1:2" ht="12.75" x14ac:dyDescent="0.2">
      <c r="A32" s="52" t="s">
        <v>111</v>
      </c>
      <c r="B32" s="49">
        <v>15</v>
      </c>
    </row>
    <row r="33" spans="1:2" ht="12.75" x14ac:dyDescent="0.2">
      <c r="A33" s="51" t="s">
        <v>210</v>
      </c>
      <c r="B33" s="49">
        <v>1</v>
      </c>
    </row>
    <row r="34" spans="1:2" ht="12.75" x14ac:dyDescent="0.2">
      <c r="A34" s="51" t="s">
        <v>118</v>
      </c>
      <c r="B34" s="49">
        <v>1</v>
      </c>
    </row>
    <row r="35" spans="1:2" ht="12.75" x14ac:dyDescent="0.2">
      <c r="A35" s="52" t="s">
        <v>159</v>
      </c>
      <c r="B35" s="49"/>
    </row>
    <row r="36" spans="1:2" ht="12.75" x14ac:dyDescent="0.2">
      <c r="A36" s="52" t="s">
        <v>85</v>
      </c>
      <c r="B36" s="49">
        <v>1</v>
      </c>
    </row>
    <row r="37" spans="1:2" ht="12.75" x14ac:dyDescent="0.2">
      <c r="A37" s="52" t="s">
        <v>113</v>
      </c>
      <c r="B37" s="49"/>
    </row>
    <row r="38" spans="1:2" ht="12.75" x14ac:dyDescent="0.2">
      <c r="A38" s="52" t="s">
        <v>86</v>
      </c>
      <c r="B38" s="49">
        <v>0</v>
      </c>
    </row>
    <row r="39" spans="1:2" ht="12.75" x14ac:dyDescent="0.2">
      <c r="A39" s="52" t="s">
        <v>124</v>
      </c>
      <c r="B39" s="49">
        <v>1</v>
      </c>
    </row>
    <row r="40" spans="1:2" ht="12.75" x14ac:dyDescent="0.2">
      <c r="A40" s="52" t="s">
        <v>90</v>
      </c>
      <c r="B40" s="49">
        <v>1</v>
      </c>
    </row>
    <row r="41" spans="1:2" ht="12.75" x14ac:dyDescent="0.2">
      <c r="A41" s="51" t="s">
        <v>143</v>
      </c>
      <c r="B41" s="49">
        <v>1</v>
      </c>
    </row>
    <row r="42" spans="1:2" ht="12.75" x14ac:dyDescent="0.2">
      <c r="A42" s="52" t="s">
        <v>192</v>
      </c>
      <c r="B42" s="49">
        <v>1</v>
      </c>
    </row>
    <row r="43" spans="1:2" ht="12.75" x14ac:dyDescent="0.2">
      <c r="A43" s="51" t="s">
        <v>106</v>
      </c>
      <c r="B43" s="49">
        <v>0</v>
      </c>
    </row>
    <row r="44" spans="1:2" ht="12.75" x14ac:dyDescent="0.2">
      <c r="A44" s="52" t="s">
        <v>129</v>
      </c>
      <c r="B44" s="49">
        <v>1</v>
      </c>
    </row>
    <row r="45" spans="1:2" ht="12.75" x14ac:dyDescent="0.2">
      <c r="A45" s="52" t="s">
        <v>110</v>
      </c>
      <c r="B45" s="49"/>
    </row>
    <row r="46" spans="1:2" ht="12.75" x14ac:dyDescent="0.2">
      <c r="A46" s="52" t="s">
        <v>141</v>
      </c>
      <c r="B46" s="49"/>
    </row>
    <row r="47" spans="1:2" ht="12.75" x14ac:dyDescent="0.2">
      <c r="A47" s="51" t="s">
        <v>292</v>
      </c>
      <c r="B47" s="49"/>
    </row>
    <row r="48" spans="1:2" ht="12.75" x14ac:dyDescent="0.2">
      <c r="A48" s="52" t="s">
        <v>107</v>
      </c>
      <c r="B48" s="49">
        <v>1</v>
      </c>
    </row>
    <row r="49" spans="1:2" ht="12.75" x14ac:dyDescent="0.2">
      <c r="A49" s="51" t="s">
        <v>122</v>
      </c>
      <c r="B49" s="49">
        <v>1</v>
      </c>
    </row>
    <row r="50" spans="1:2" ht="12.75" x14ac:dyDescent="0.2">
      <c r="A50" s="51" t="s">
        <v>146</v>
      </c>
      <c r="B50" s="49">
        <v>3</v>
      </c>
    </row>
    <row r="51" spans="1:2" ht="12.75" x14ac:dyDescent="0.2">
      <c r="A51" s="52" t="s">
        <v>119</v>
      </c>
      <c r="B51" s="49">
        <v>1</v>
      </c>
    </row>
    <row r="52" spans="1:2" ht="12.75" x14ac:dyDescent="0.2">
      <c r="A52" s="52" t="s">
        <v>95</v>
      </c>
      <c r="B52" s="49"/>
    </row>
    <row r="53" spans="1:2" ht="12.75" x14ac:dyDescent="0.2">
      <c r="A53" s="52" t="s">
        <v>182</v>
      </c>
      <c r="B53" s="49">
        <v>3</v>
      </c>
    </row>
    <row r="54" spans="1:2" ht="12.75" x14ac:dyDescent="0.2">
      <c r="A54" s="51" t="s">
        <v>84</v>
      </c>
      <c r="B54" s="49">
        <v>6</v>
      </c>
    </row>
    <row r="55" spans="1:2" ht="12.75" x14ac:dyDescent="0.2">
      <c r="A55" s="52" t="s">
        <v>125</v>
      </c>
      <c r="B55" s="49">
        <v>3</v>
      </c>
    </row>
    <row r="56" spans="1:2" ht="12.75" x14ac:dyDescent="0.2">
      <c r="A56" s="51" t="s">
        <v>123</v>
      </c>
      <c r="B56" s="49"/>
    </row>
    <row r="57" spans="1:2" ht="12.75" x14ac:dyDescent="0.2">
      <c r="A57" s="51" t="s">
        <v>154</v>
      </c>
      <c r="B57" s="49">
        <v>1</v>
      </c>
    </row>
    <row r="58" spans="1:2" ht="12.75" x14ac:dyDescent="0.2">
      <c r="A58" s="52" t="s">
        <v>190</v>
      </c>
      <c r="B58" s="49">
        <v>1</v>
      </c>
    </row>
    <row r="59" spans="1:2" ht="12.75" x14ac:dyDescent="0.2">
      <c r="A59" s="51" t="s">
        <v>142</v>
      </c>
      <c r="B59" s="49">
        <v>1</v>
      </c>
    </row>
    <row r="60" spans="1:2" ht="12.75" x14ac:dyDescent="0.2">
      <c r="A60" s="52" t="s">
        <v>145</v>
      </c>
      <c r="B60" s="49">
        <v>3</v>
      </c>
    </row>
    <row r="61" spans="1:2" ht="12.75" x14ac:dyDescent="0.2">
      <c r="A61" s="51" t="s">
        <v>131</v>
      </c>
      <c r="B61" s="49">
        <v>1</v>
      </c>
    </row>
    <row r="62" spans="1:2" ht="12.75" x14ac:dyDescent="0.2">
      <c r="A62" s="51" t="s">
        <v>126</v>
      </c>
      <c r="B62" s="49">
        <v>3</v>
      </c>
    </row>
    <row r="63" spans="1:2" ht="12.75" x14ac:dyDescent="0.2">
      <c r="A63" s="51" t="s">
        <v>291</v>
      </c>
      <c r="B63" s="49"/>
    </row>
    <row r="64" spans="1:2" ht="12.75" x14ac:dyDescent="0.2">
      <c r="A64" s="52" t="s">
        <v>160</v>
      </c>
      <c r="B64" s="49"/>
    </row>
    <row r="65" spans="1:2" ht="15.75" customHeight="1" x14ac:dyDescent="0.2">
      <c r="A65" s="52" t="s">
        <v>87</v>
      </c>
      <c r="B65" s="49">
        <v>1</v>
      </c>
    </row>
    <row r="66" spans="1:2" ht="12.75" x14ac:dyDescent="0.2">
      <c r="A66" s="51" t="s">
        <v>83</v>
      </c>
      <c r="B66" s="49">
        <v>6</v>
      </c>
    </row>
    <row r="67" spans="1:2" ht="12.75" x14ac:dyDescent="0.2">
      <c r="A67" s="51" t="s">
        <v>226</v>
      </c>
      <c r="B67" s="49"/>
    </row>
    <row r="68" spans="1:2" ht="12.75" x14ac:dyDescent="0.2">
      <c r="A68" s="51" t="s">
        <v>108</v>
      </c>
      <c r="B68" s="49">
        <v>1</v>
      </c>
    </row>
    <row r="69" spans="1:2" ht="12.75" x14ac:dyDescent="0.2">
      <c r="A69" s="51" t="s">
        <v>208</v>
      </c>
      <c r="B69" s="49"/>
    </row>
    <row r="70" spans="1:2" ht="12.75" x14ac:dyDescent="0.2">
      <c r="A70" s="52" t="s">
        <v>191</v>
      </c>
      <c r="B70" s="49">
        <v>3</v>
      </c>
    </row>
    <row r="71" spans="1:2" ht="12.75" x14ac:dyDescent="0.2">
      <c r="A71" s="52" t="s">
        <v>89</v>
      </c>
      <c r="B71" s="49">
        <v>0</v>
      </c>
    </row>
    <row r="72" spans="1:2" ht="12.75" x14ac:dyDescent="0.2">
      <c r="A72" s="51" t="s">
        <v>176</v>
      </c>
      <c r="B72" s="49">
        <v>1</v>
      </c>
    </row>
    <row r="73" spans="1:2" ht="12.75" x14ac:dyDescent="0.2">
      <c r="A73" s="52" t="s">
        <v>103</v>
      </c>
      <c r="B73" s="49">
        <v>1</v>
      </c>
    </row>
    <row r="74" spans="1:2" ht="12.75" x14ac:dyDescent="0.2">
      <c r="A74" s="51" t="s">
        <v>173</v>
      </c>
      <c r="B74" s="49">
        <v>3</v>
      </c>
    </row>
    <row r="75" spans="1:2" ht="12.75" x14ac:dyDescent="0.2">
      <c r="A75" s="52" t="s">
        <v>92</v>
      </c>
      <c r="B75" s="49"/>
    </row>
    <row r="76" spans="1:2" ht="12.75" x14ac:dyDescent="0.2">
      <c r="A76" s="52" t="s">
        <v>91</v>
      </c>
      <c r="B76" s="49">
        <v>6</v>
      </c>
    </row>
    <row r="77" spans="1:2" ht="12.75" x14ac:dyDescent="0.2">
      <c r="A77" s="51" t="s">
        <v>148</v>
      </c>
      <c r="B77" s="49">
        <v>3</v>
      </c>
    </row>
    <row r="78" spans="1:2" ht="12.75" x14ac:dyDescent="0.2">
      <c r="A78" s="52" t="s">
        <v>116</v>
      </c>
      <c r="B78" s="49"/>
    </row>
    <row r="79" spans="1:2" ht="12.75" x14ac:dyDescent="0.2">
      <c r="A79" s="51" t="s">
        <v>216</v>
      </c>
      <c r="B79" s="49"/>
    </row>
    <row r="80" spans="1:2" ht="12.75" x14ac:dyDescent="0.2">
      <c r="A80" s="51" t="s">
        <v>155</v>
      </c>
      <c r="B80" s="49">
        <v>1</v>
      </c>
    </row>
    <row r="81" spans="1:2" ht="12.75" x14ac:dyDescent="0.2">
      <c r="A81" s="52" t="s">
        <v>138</v>
      </c>
      <c r="B81" s="49">
        <v>3</v>
      </c>
    </row>
    <row r="82" spans="1:2" ht="12.75" x14ac:dyDescent="0.2">
      <c r="B82" s="49"/>
    </row>
    <row r="83" spans="1:2" ht="12.75" x14ac:dyDescent="0.2">
      <c r="B83" s="49"/>
    </row>
    <row r="84" spans="1:2" ht="12.75" x14ac:dyDescent="0.2">
      <c r="B84" s="49">
        <f>SUM(B2:B81)</f>
        <v>173</v>
      </c>
    </row>
    <row r="85" spans="1:2" ht="12.75" x14ac:dyDescent="0.2"/>
    <row r="86" spans="1:2" ht="12.75" x14ac:dyDescent="0.2"/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4"/>
  <sheetViews>
    <sheetView workbookViewId="0">
      <selection sqref="A1:XFD1048576"/>
    </sheetView>
  </sheetViews>
  <sheetFormatPr defaultColWidth="8.85546875" defaultRowHeight="15.75" customHeight="1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318</v>
      </c>
      <c r="B1" s="4" t="s">
        <v>317</v>
      </c>
    </row>
    <row r="2" spans="1:2" ht="15.75" customHeight="1" x14ac:dyDescent="0.25">
      <c r="A2" s="16" t="s">
        <v>93</v>
      </c>
      <c r="B2" s="4"/>
    </row>
    <row r="3" spans="1:2" ht="15.75" customHeight="1" x14ac:dyDescent="0.25">
      <c r="A3" s="16" t="s">
        <v>105</v>
      </c>
      <c r="B3" s="4">
        <v>1</v>
      </c>
    </row>
    <row r="4" spans="1:2" ht="15.75" customHeight="1" x14ac:dyDescent="0.25">
      <c r="A4" s="25" t="s">
        <v>162</v>
      </c>
      <c r="B4" s="4"/>
    </row>
    <row r="5" spans="1:2" ht="15.75" customHeight="1" x14ac:dyDescent="0.25">
      <c r="A5" s="16" t="s">
        <v>136</v>
      </c>
      <c r="B5" s="4"/>
    </row>
    <row r="6" spans="1:2" ht="15.75" customHeight="1" x14ac:dyDescent="0.25">
      <c r="A6" s="25" t="s">
        <v>158</v>
      </c>
      <c r="B6" s="4">
        <v>1</v>
      </c>
    </row>
    <row r="7" spans="1:2" ht="15.75" customHeight="1" x14ac:dyDescent="0.25">
      <c r="A7" s="16" t="s">
        <v>99</v>
      </c>
      <c r="B7" s="4">
        <v>1</v>
      </c>
    </row>
    <row r="8" spans="1:2" ht="15.75" customHeight="1" x14ac:dyDescent="0.25">
      <c r="A8" s="25" t="s">
        <v>215</v>
      </c>
      <c r="B8" s="4">
        <v>1</v>
      </c>
    </row>
    <row r="9" spans="1:2" ht="15.75" customHeight="1" x14ac:dyDescent="0.25">
      <c r="A9" s="25" t="s">
        <v>97</v>
      </c>
      <c r="B9" s="4"/>
    </row>
    <row r="10" spans="1:2" ht="15.75" customHeight="1" x14ac:dyDescent="0.25">
      <c r="A10" s="16" t="s">
        <v>88</v>
      </c>
      <c r="B10" s="4">
        <v>1</v>
      </c>
    </row>
    <row r="11" spans="1:2" ht="15.75" customHeight="1" x14ac:dyDescent="0.25">
      <c r="A11" s="25" t="s">
        <v>223</v>
      </c>
      <c r="B11" s="4">
        <v>1</v>
      </c>
    </row>
    <row r="12" spans="1:2" ht="15.75" customHeight="1" x14ac:dyDescent="0.25">
      <c r="A12" s="25" t="s">
        <v>157</v>
      </c>
      <c r="B12" s="4">
        <v>0</v>
      </c>
    </row>
    <row r="13" spans="1:2" ht="15.75" customHeight="1" x14ac:dyDescent="0.25">
      <c r="A13" s="16" t="s">
        <v>117</v>
      </c>
      <c r="B13" s="4"/>
    </row>
    <row r="14" spans="1:2" ht="15.75" customHeight="1" x14ac:dyDescent="0.25">
      <c r="A14" s="16" t="s">
        <v>109</v>
      </c>
      <c r="B14" s="4"/>
    </row>
    <row r="15" spans="1:2" ht="15.75" customHeight="1" x14ac:dyDescent="0.25">
      <c r="A15" s="16" t="s">
        <v>104</v>
      </c>
      <c r="B15" s="4">
        <v>0</v>
      </c>
    </row>
    <row r="16" spans="1:2" ht="15.75" customHeight="1" x14ac:dyDescent="0.25">
      <c r="A16" s="16" t="s">
        <v>101</v>
      </c>
      <c r="B16" s="4"/>
    </row>
    <row r="17" spans="1:2" ht="15.75" customHeight="1" x14ac:dyDescent="0.25">
      <c r="A17" s="16" t="s">
        <v>139</v>
      </c>
      <c r="B17" s="4"/>
    </row>
    <row r="18" spans="1:2" ht="15.75" customHeight="1" x14ac:dyDescent="0.25">
      <c r="A18" s="16" t="s">
        <v>156</v>
      </c>
      <c r="B18" s="4"/>
    </row>
    <row r="19" spans="1:2" ht="15.75" customHeight="1" x14ac:dyDescent="0.25">
      <c r="A19" s="16" t="s">
        <v>115</v>
      </c>
      <c r="B19" s="4"/>
    </row>
    <row r="20" spans="1:2" ht="15.75" customHeight="1" x14ac:dyDescent="0.25">
      <c r="A20" s="25" t="s">
        <v>102</v>
      </c>
      <c r="B20" s="4"/>
    </row>
    <row r="21" spans="1:2" ht="15.75" customHeight="1" x14ac:dyDescent="0.25">
      <c r="A21" s="16" t="s">
        <v>96</v>
      </c>
      <c r="B21" s="4"/>
    </row>
    <row r="22" spans="1:2" ht="15.75" customHeight="1" x14ac:dyDescent="0.25">
      <c r="A22" s="25" t="s">
        <v>153</v>
      </c>
      <c r="B22" s="4">
        <v>0</v>
      </c>
    </row>
    <row r="23" spans="1:2" ht="15.75" customHeight="1" x14ac:dyDescent="0.25">
      <c r="A23" s="25" t="s">
        <v>100</v>
      </c>
      <c r="B23" s="4">
        <v>6</v>
      </c>
    </row>
    <row r="24" spans="1:2" ht="15.75" customHeight="1" x14ac:dyDescent="0.25">
      <c r="A24" s="25" t="s">
        <v>98</v>
      </c>
      <c r="B24" s="4"/>
    </row>
    <row r="25" spans="1:2" ht="15.75" customHeight="1" x14ac:dyDescent="0.25">
      <c r="A25" s="16" t="s">
        <v>130</v>
      </c>
      <c r="B25" s="4">
        <v>0</v>
      </c>
    </row>
    <row r="26" spans="1:2" ht="15.75" customHeight="1" x14ac:dyDescent="0.25">
      <c r="A26" s="25" t="s">
        <v>294</v>
      </c>
      <c r="B26" s="4"/>
    </row>
    <row r="27" spans="1:2" ht="15.75" customHeight="1" x14ac:dyDescent="0.25">
      <c r="A27" s="25" t="s">
        <v>277</v>
      </c>
      <c r="B27" s="4">
        <v>1</v>
      </c>
    </row>
    <row r="28" spans="1:2" ht="15.75" customHeight="1" x14ac:dyDescent="0.25">
      <c r="A28" s="16" t="s">
        <v>185</v>
      </c>
      <c r="B28" s="4"/>
    </row>
    <row r="29" spans="1:2" ht="15.75" customHeight="1" x14ac:dyDescent="0.25">
      <c r="A29" s="25" t="s">
        <v>150</v>
      </c>
      <c r="B29" s="4">
        <v>15</v>
      </c>
    </row>
    <row r="30" spans="1:2" ht="15.75" customHeight="1" x14ac:dyDescent="0.25">
      <c r="A30" s="16" t="s">
        <v>128</v>
      </c>
      <c r="B30" s="4">
        <v>3</v>
      </c>
    </row>
    <row r="31" spans="1:2" ht="15.75" customHeight="1" x14ac:dyDescent="0.25">
      <c r="A31" s="25" t="s">
        <v>175</v>
      </c>
      <c r="B31" s="4">
        <v>3</v>
      </c>
    </row>
    <row r="32" spans="1:2" ht="15.75" customHeight="1" x14ac:dyDescent="0.25">
      <c r="A32" s="16" t="s">
        <v>135</v>
      </c>
      <c r="B32" s="4"/>
    </row>
    <row r="33" spans="1:2" ht="15.75" customHeight="1" x14ac:dyDescent="0.25">
      <c r="A33" s="25" t="s">
        <v>111</v>
      </c>
      <c r="B33" s="4"/>
    </row>
    <row r="34" spans="1:2" ht="15.75" customHeight="1" x14ac:dyDescent="0.25">
      <c r="A34" s="3" t="s">
        <v>231</v>
      </c>
      <c r="B34" s="4">
        <v>1</v>
      </c>
    </row>
    <row r="35" spans="1:2" ht="15.75" customHeight="1" x14ac:dyDescent="0.25">
      <c r="A35" s="16" t="s">
        <v>118</v>
      </c>
      <c r="B35" s="4"/>
    </row>
    <row r="36" spans="1:2" ht="15.75" customHeight="1" x14ac:dyDescent="0.25">
      <c r="A36" s="25" t="s">
        <v>159</v>
      </c>
      <c r="B36" s="4">
        <v>0</v>
      </c>
    </row>
    <row r="37" spans="1:2" ht="15.75" customHeight="1" x14ac:dyDescent="0.25">
      <c r="A37" s="25" t="s">
        <v>85</v>
      </c>
      <c r="B37" s="4">
        <v>0</v>
      </c>
    </row>
    <row r="38" spans="1:2" ht="15.75" customHeight="1" x14ac:dyDescent="0.25">
      <c r="A38" s="25" t="s">
        <v>113</v>
      </c>
      <c r="B38" s="4"/>
    </row>
    <row r="39" spans="1:2" ht="15.75" customHeight="1" x14ac:dyDescent="0.25">
      <c r="A39" s="25" t="s">
        <v>86</v>
      </c>
      <c r="B39" s="4"/>
    </row>
    <row r="40" spans="1:2" ht="15.75" customHeight="1" x14ac:dyDescent="0.25">
      <c r="A40" s="25" t="s">
        <v>90</v>
      </c>
      <c r="B40" s="4"/>
    </row>
    <row r="41" spans="1:2" ht="15.75" customHeight="1" x14ac:dyDescent="0.25">
      <c r="A41" s="16" t="s">
        <v>143</v>
      </c>
      <c r="B41" s="4">
        <v>0</v>
      </c>
    </row>
    <row r="42" spans="1:2" ht="15.75" customHeight="1" x14ac:dyDescent="0.25">
      <c r="A42" s="25" t="s">
        <v>192</v>
      </c>
      <c r="B42" s="4">
        <v>1</v>
      </c>
    </row>
    <row r="43" spans="1:2" ht="15.75" customHeight="1" x14ac:dyDescent="0.25">
      <c r="A43" s="16" t="s">
        <v>106</v>
      </c>
      <c r="B43" s="4">
        <v>1</v>
      </c>
    </row>
    <row r="44" spans="1:2" ht="15.75" customHeight="1" x14ac:dyDescent="0.25">
      <c r="A44" s="25" t="s">
        <v>129</v>
      </c>
      <c r="B44" s="4">
        <v>0</v>
      </c>
    </row>
    <row r="45" spans="1:2" ht="15.75" customHeight="1" x14ac:dyDescent="0.25">
      <c r="A45" s="25" t="s">
        <v>110</v>
      </c>
      <c r="B45" s="4">
        <v>15</v>
      </c>
    </row>
    <row r="46" spans="1:2" ht="15.75" customHeight="1" x14ac:dyDescent="0.25">
      <c r="A46" s="25" t="s">
        <v>141</v>
      </c>
      <c r="B46" s="4">
        <v>6</v>
      </c>
    </row>
    <row r="47" spans="1:2" ht="15.75" customHeight="1" x14ac:dyDescent="0.25">
      <c r="A47" s="16" t="s">
        <v>292</v>
      </c>
      <c r="B47" s="4">
        <v>1</v>
      </c>
    </row>
    <row r="48" spans="1:2" ht="15.75" customHeight="1" x14ac:dyDescent="0.25">
      <c r="A48" s="25" t="s">
        <v>107</v>
      </c>
      <c r="B48" s="4">
        <v>3</v>
      </c>
    </row>
    <row r="49" spans="1:2" ht="15.75" customHeight="1" x14ac:dyDescent="0.25">
      <c r="A49" s="16" t="s">
        <v>122</v>
      </c>
      <c r="B49" s="4"/>
    </row>
    <row r="50" spans="1:2" ht="15.75" customHeight="1" x14ac:dyDescent="0.25">
      <c r="A50" s="16" t="s">
        <v>146</v>
      </c>
      <c r="B50" s="4"/>
    </row>
    <row r="51" spans="1:2" ht="15.75" customHeight="1" x14ac:dyDescent="0.25">
      <c r="A51" s="25" t="s">
        <v>119</v>
      </c>
      <c r="B51" s="4">
        <v>3</v>
      </c>
    </row>
    <row r="52" spans="1:2" ht="15.75" customHeight="1" x14ac:dyDescent="0.25">
      <c r="A52" s="25" t="s">
        <v>95</v>
      </c>
      <c r="B52" s="4"/>
    </row>
    <row r="53" spans="1:2" ht="15.75" customHeight="1" x14ac:dyDescent="0.25">
      <c r="A53" s="25" t="s">
        <v>182</v>
      </c>
      <c r="B53" s="4">
        <v>3</v>
      </c>
    </row>
    <row r="54" spans="1:2" ht="15.75" customHeight="1" x14ac:dyDescent="0.25">
      <c r="A54" s="16" t="s">
        <v>84</v>
      </c>
      <c r="B54" s="4"/>
    </row>
    <row r="55" spans="1:2" ht="15.75" customHeight="1" x14ac:dyDescent="0.25">
      <c r="A55" s="25" t="s">
        <v>125</v>
      </c>
      <c r="B55" s="4"/>
    </row>
    <row r="56" spans="1:2" ht="15.75" customHeight="1" x14ac:dyDescent="0.25">
      <c r="A56" s="16" t="s">
        <v>123</v>
      </c>
      <c r="B56" s="4">
        <v>0</v>
      </c>
    </row>
    <row r="57" spans="1:2" ht="15.75" customHeight="1" x14ac:dyDescent="0.25">
      <c r="A57" s="16" t="s">
        <v>154</v>
      </c>
      <c r="B57" s="4">
        <v>6</v>
      </c>
    </row>
    <row r="58" spans="1:2" ht="15.75" customHeight="1" x14ac:dyDescent="0.25">
      <c r="A58" s="25" t="s">
        <v>190</v>
      </c>
      <c r="B58" s="4"/>
    </row>
    <row r="59" spans="1:2" ht="15.75" customHeight="1" x14ac:dyDescent="0.25">
      <c r="A59" s="16" t="s">
        <v>142</v>
      </c>
      <c r="B59" s="4"/>
    </row>
    <row r="60" spans="1:2" ht="15.75" customHeight="1" x14ac:dyDescent="0.25">
      <c r="A60" s="25" t="s">
        <v>145</v>
      </c>
      <c r="B60" s="4"/>
    </row>
    <row r="61" spans="1:2" ht="15.75" customHeight="1" x14ac:dyDescent="0.25">
      <c r="A61" s="16" t="s">
        <v>131</v>
      </c>
      <c r="B61" s="4"/>
    </row>
    <row r="62" spans="1:2" ht="15.75" customHeight="1" x14ac:dyDescent="0.25">
      <c r="A62" s="16" t="s">
        <v>126</v>
      </c>
      <c r="B62" s="4"/>
    </row>
    <row r="63" spans="1:2" ht="15.75" customHeight="1" x14ac:dyDescent="0.25">
      <c r="A63" s="16" t="s">
        <v>291</v>
      </c>
      <c r="B63" s="4">
        <v>1</v>
      </c>
    </row>
    <row r="64" spans="1:2" ht="15.75" customHeight="1" x14ac:dyDescent="0.25">
      <c r="A64" s="25" t="s">
        <v>160</v>
      </c>
      <c r="B64" s="4">
        <v>0</v>
      </c>
    </row>
    <row r="65" spans="1:2" ht="15.75" customHeight="1" x14ac:dyDescent="0.25">
      <c r="A65" s="25" t="s">
        <v>87</v>
      </c>
      <c r="B65" s="4"/>
    </row>
    <row r="66" spans="1:2" ht="15.75" customHeight="1" x14ac:dyDescent="0.25">
      <c r="A66" s="16" t="s">
        <v>83</v>
      </c>
      <c r="B66" s="4"/>
    </row>
    <row r="67" spans="1:2" ht="15.75" customHeight="1" x14ac:dyDescent="0.25">
      <c r="A67" s="16" t="s">
        <v>226</v>
      </c>
      <c r="B67" s="4">
        <v>0</v>
      </c>
    </row>
    <row r="68" spans="1:2" ht="15.75" customHeight="1" x14ac:dyDescent="0.25">
      <c r="A68" s="16" t="s">
        <v>108</v>
      </c>
      <c r="B68" s="4"/>
    </row>
    <row r="69" spans="1:2" ht="15.75" customHeight="1" x14ac:dyDescent="0.25">
      <c r="A69" s="16" t="s">
        <v>208</v>
      </c>
      <c r="B69" s="4">
        <v>0</v>
      </c>
    </row>
    <row r="70" spans="1:2" ht="15.75" customHeight="1" x14ac:dyDescent="0.25">
      <c r="A70" s="25" t="s">
        <v>191</v>
      </c>
      <c r="B70" s="4"/>
    </row>
    <row r="71" spans="1:2" ht="15.75" customHeight="1" x14ac:dyDescent="0.25">
      <c r="A71" s="25" t="s">
        <v>89</v>
      </c>
      <c r="B71" s="4"/>
    </row>
    <row r="72" spans="1:2" ht="15.75" customHeight="1" x14ac:dyDescent="0.25">
      <c r="A72" s="16" t="s">
        <v>176</v>
      </c>
      <c r="B72" s="4"/>
    </row>
    <row r="73" spans="1:2" ht="15.75" customHeight="1" x14ac:dyDescent="0.25">
      <c r="A73" s="25" t="s">
        <v>103</v>
      </c>
      <c r="B73" s="4"/>
    </row>
    <row r="74" spans="1:2" ht="15.75" customHeight="1" x14ac:dyDescent="0.25">
      <c r="A74" s="16" t="s">
        <v>173</v>
      </c>
      <c r="B74" s="4"/>
    </row>
    <row r="75" spans="1:2" ht="15.75" customHeight="1" x14ac:dyDescent="0.25">
      <c r="A75" s="25" t="s">
        <v>92</v>
      </c>
      <c r="B75" s="4"/>
    </row>
    <row r="76" spans="1:2" ht="15.75" customHeight="1" x14ac:dyDescent="0.25">
      <c r="A76" s="25" t="s">
        <v>91</v>
      </c>
      <c r="B76" s="4"/>
    </row>
    <row r="77" spans="1:2" ht="15.75" customHeight="1" x14ac:dyDescent="0.25">
      <c r="A77" s="16" t="s">
        <v>148</v>
      </c>
      <c r="B77" s="4">
        <v>1</v>
      </c>
    </row>
    <row r="78" spans="1:2" ht="15.75" customHeight="1" x14ac:dyDescent="0.25">
      <c r="A78" s="25" t="s">
        <v>116</v>
      </c>
      <c r="B78" s="4">
        <v>1</v>
      </c>
    </row>
    <row r="79" spans="1:2" ht="15.75" customHeight="1" x14ac:dyDescent="0.25">
      <c r="A79" s="16" t="s">
        <v>216</v>
      </c>
      <c r="B79" s="4">
        <v>0</v>
      </c>
    </row>
    <row r="80" spans="1:2" ht="15.75" customHeight="1" x14ac:dyDescent="0.25">
      <c r="A80" s="16" t="s">
        <v>155</v>
      </c>
      <c r="B80" s="4">
        <v>1</v>
      </c>
    </row>
    <row r="81" spans="1:2" ht="15.75" customHeight="1" x14ac:dyDescent="0.25">
      <c r="A81" s="25" t="s">
        <v>138</v>
      </c>
      <c r="B81" s="4"/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78</v>
      </c>
    </row>
  </sheetData>
  <sortState xmlns:xlrd2="http://schemas.microsoft.com/office/spreadsheetml/2017/richdata2" ref="A2:B81">
    <sortCondition ref="A2: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318</v>
      </c>
      <c r="B1" s="4" t="s">
        <v>321</v>
      </c>
    </row>
    <row r="2" spans="1:2" ht="15.75" customHeight="1" x14ac:dyDescent="0.25">
      <c r="A2" s="16" t="s">
        <v>93</v>
      </c>
      <c r="B2" s="4"/>
    </row>
    <row r="3" spans="1:2" ht="15.75" customHeight="1" x14ac:dyDescent="0.25">
      <c r="A3" s="25" t="s">
        <v>162</v>
      </c>
      <c r="B3" s="4"/>
    </row>
    <row r="4" spans="1:2" ht="15.75" customHeight="1" x14ac:dyDescent="0.25">
      <c r="A4" s="16" t="s">
        <v>136</v>
      </c>
      <c r="B4" s="4">
        <v>0</v>
      </c>
    </row>
    <row r="5" spans="1:2" ht="15.75" customHeight="1" x14ac:dyDescent="0.25">
      <c r="A5" s="25" t="s">
        <v>158</v>
      </c>
      <c r="B5" s="4"/>
    </row>
    <row r="6" spans="1:2" ht="15.75" customHeight="1" x14ac:dyDescent="0.25">
      <c r="A6" s="16" t="s">
        <v>99</v>
      </c>
      <c r="B6" s="4"/>
    </row>
    <row r="7" spans="1:2" ht="15.75" customHeight="1" x14ac:dyDescent="0.25">
      <c r="A7" s="25" t="s">
        <v>215</v>
      </c>
      <c r="B7" s="4">
        <v>6</v>
      </c>
    </row>
    <row r="8" spans="1:2" ht="15.75" customHeight="1" x14ac:dyDescent="0.25">
      <c r="A8" s="25" t="s">
        <v>97</v>
      </c>
      <c r="B8" s="4"/>
    </row>
    <row r="9" spans="1:2" ht="15.75" customHeight="1" x14ac:dyDescent="0.25">
      <c r="A9" s="16" t="s">
        <v>88</v>
      </c>
      <c r="B9" s="4"/>
    </row>
    <row r="10" spans="1:2" ht="15.75" customHeight="1" x14ac:dyDescent="0.25">
      <c r="A10" s="25" t="s">
        <v>276</v>
      </c>
      <c r="B10" s="4">
        <v>1</v>
      </c>
    </row>
    <row r="11" spans="1:2" ht="15.75" customHeight="1" x14ac:dyDescent="0.25">
      <c r="A11" s="25" t="s">
        <v>223</v>
      </c>
      <c r="B11" s="4">
        <v>0</v>
      </c>
    </row>
    <row r="12" spans="1:2" ht="15.75" customHeight="1" x14ac:dyDescent="0.25">
      <c r="A12" s="25" t="s">
        <v>157</v>
      </c>
      <c r="B12" s="4"/>
    </row>
    <row r="13" spans="1:2" ht="15.75" customHeight="1" x14ac:dyDescent="0.25">
      <c r="A13" s="16" t="s">
        <v>117</v>
      </c>
      <c r="B13" s="4">
        <v>1</v>
      </c>
    </row>
    <row r="14" spans="1:2" ht="15.75" customHeight="1" x14ac:dyDescent="0.25">
      <c r="A14" s="16" t="s">
        <v>109</v>
      </c>
      <c r="B14" s="4"/>
    </row>
    <row r="15" spans="1:2" ht="15.75" customHeight="1" x14ac:dyDescent="0.25">
      <c r="A15" s="16" t="s">
        <v>104</v>
      </c>
      <c r="B15" s="4"/>
    </row>
    <row r="16" spans="1:2" ht="15.75" customHeight="1" x14ac:dyDescent="0.25">
      <c r="A16" s="16" t="s">
        <v>101</v>
      </c>
      <c r="B16" s="4">
        <v>0</v>
      </c>
    </row>
    <row r="17" spans="1:2" ht="15.75" customHeight="1" x14ac:dyDescent="0.25">
      <c r="A17" s="16" t="s">
        <v>139</v>
      </c>
      <c r="B17" s="4"/>
    </row>
    <row r="18" spans="1:2" ht="15.75" customHeight="1" x14ac:dyDescent="0.25">
      <c r="A18" s="16" t="s">
        <v>156</v>
      </c>
      <c r="B18" s="4">
        <v>0</v>
      </c>
    </row>
    <row r="19" spans="1:2" ht="15.75" customHeight="1" x14ac:dyDescent="0.25">
      <c r="A19" s="16" t="s">
        <v>115</v>
      </c>
      <c r="B19" s="4">
        <v>3</v>
      </c>
    </row>
    <row r="20" spans="1:2" ht="15.75" customHeight="1" x14ac:dyDescent="0.25">
      <c r="A20" s="25" t="s">
        <v>102</v>
      </c>
      <c r="B20" s="4"/>
    </row>
    <row r="21" spans="1:2" ht="15.75" customHeight="1" x14ac:dyDescent="0.25">
      <c r="A21" s="16" t="s">
        <v>96</v>
      </c>
      <c r="B21" s="4"/>
    </row>
    <row r="22" spans="1:2" ht="15.75" customHeight="1" x14ac:dyDescent="0.25">
      <c r="A22" s="25" t="s">
        <v>153</v>
      </c>
      <c r="B22" s="4">
        <v>3</v>
      </c>
    </row>
    <row r="23" spans="1:2" ht="15.75" customHeight="1" x14ac:dyDescent="0.25">
      <c r="A23" s="25" t="s">
        <v>100</v>
      </c>
      <c r="B23" s="4"/>
    </row>
    <row r="24" spans="1:2" ht="15.75" customHeight="1" x14ac:dyDescent="0.25">
      <c r="A24" s="25" t="s">
        <v>98</v>
      </c>
      <c r="B24" s="4"/>
    </row>
    <row r="25" spans="1:2" ht="15.75" customHeight="1" x14ac:dyDescent="0.25">
      <c r="A25" s="16" t="s">
        <v>130</v>
      </c>
      <c r="B25" s="4">
        <v>3</v>
      </c>
    </row>
    <row r="26" spans="1:2" ht="15.75" customHeight="1" x14ac:dyDescent="0.25">
      <c r="A26" s="25" t="s">
        <v>294</v>
      </c>
      <c r="B26" s="4"/>
    </row>
    <row r="27" spans="1:2" ht="15.75" customHeight="1" x14ac:dyDescent="0.25">
      <c r="A27" s="25" t="s">
        <v>277</v>
      </c>
      <c r="B27" s="4">
        <v>0</v>
      </c>
    </row>
    <row r="28" spans="1:2" ht="15.75" customHeight="1" x14ac:dyDescent="0.25">
      <c r="A28" s="16" t="s">
        <v>185</v>
      </c>
      <c r="B28" s="4">
        <v>6</v>
      </c>
    </row>
    <row r="29" spans="1:2" ht="15.75" customHeight="1" x14ac:dyDescent="0.25">
      <c r="A29" s="25" t="s">
        <v>150</v>
      </c>
      <c r="B29" s="4"/>
    </row>
    <row r="30" spans="1:2" ht="15.75" customHeight="1" x14ac:dyDescent="0.25">
      <c r="A30" s="16" t="s">
        <v>128</v>
      </c>
      <c r="B30" s="4">
        <v>0</v>
      </c>
    </row>
    <row r="31" spans="1:2" ht="15.75" customHeight="1" x14ac:dyDescent="0.25">
      <c r="A31" s="16" t="s">
        <v>135</v>
      </c>
      <c r="B31" s="4"/>
    </row>
    <row r="32" spans="1:2" ht="15.75" customHeight="1" x14ac:dyDescent="0.25">
      <c r="A32" s="25" t="s">
        <v>111</v>
      </c>
      <c r="B32" s="4"/>
    </row>
    <row r="33" spans="1:2" ht="15.75" customHeight="1" x14ac:dyDescent="0.25">
      <c r="A33" s="16" t="s">
        <v>210</v>
      </c>
      <c r="B33" s="4">
        <v>0</v>
      </c>
    </row>
    <row r="34" spans="1:2" ht="15.75" customHeight="1" x14ac:dyDescent="0.25">
      <c r="A34" s="3" t="s">
        <v>231</v>
      </c>
      <c r="B34" s="4">
        <v>1</v>
      </c>
    </row>
    <row r="35" spans="1:2" ht="15.75" customHeight="1" x14ac:dyDescent="0.25">
      <c r="A35" s="16" t="s">
        <v>118</v>
      </c>
      <c r="B35" s="4"/>
    </row>
    <row r="36" spans="1:2" ht="15.75" customHeight="1" x14ac:dyDescent="0.25">
      <c r="A36" s="25" t="s">
        <v>159</v>
      </c>
      <c r="B36" s="4"/>
    </row>
    <row r="37" spans="1:2" ht="15.75" customHeight="1" x14ac:dyDescent="0.25">
      <c r="A37" s="25" t="s">
        <v>85</v>
      </c>
      <c r="B37" s="4">
        <v>6</v>
      </c>
    </row>
    <row r="38" spans="1:2" ht="15.75" customHeight="1" x14ac:dyDescent="0.25">
      <c r="A38" s="25" t="s">
        <v>86</v>
      </c>
      <c r="B38" s="4"/>
    </row>
    <row r="39" spans="1:2" ht="15.75" customHeight="1" x14ac:dyDescent="0.25">
      <c r="A39" s="25" t="s">
        <v>90</v>
      </c>
      <c r="B39" s="4">
        <v>0</v>
      </c>
    </row>
    <row r="40" spans="1:2" ht="15.75" customHeight="1" x14ac:dyDescent="0.25">
      <c r="A40" s="16" t="s">
        <v>143</v>
      </c>
      <c r="B40" s="4">
        <v>0</v>
      </c>
    </row>
    <row r="41" spans="1:2" ht="15.75" customHeight="1" x14ac:dyDescent="0.25">
      <c r="A41" s="25" t="s">
        <v>192</v>
      </c>
      <c r="B41" s="4">
        <v>0</v>
      </c>
    </row>
    <row r="42" spans="1:2" ht="15.75" customHeight="1" x14ac:dyDescent="0.25">
      <c r="A42" s="16" t="s">
        <v>106</v>
      </c>
      <c r="B42" s="4">
        <v>3</v>
      </c>
    </row>
    <row r="43" spans="1:2" ht="15.75" customHeight="1" x14ac:dyDescent="0.25">
      <c r="A43" s="25" t="s">
        <v>129</v>
      </c>
      <c r="B43" s="4">
        <v>0</v>
      </c>
    </row>
    <row r="44" spans="1:2" ht="15.75" customHeight="1" x14ac:dyDescent="0.25">
      <c r="A44" s="25" t="s">
        <v>110</v>
      </c>
      <c r="B44" s="4" t="s">
        <v>201</v>
      </c>
    </row>
    <row r="45" spans="1:2" ht="15.75" customHeight="1" x14ac:dyDescent="0.25">
      <c r="A45" s="25" t="s">
        <v>141</v>
      </c>
      <c r="B45" s="4">
        <v>3</v>
      </c>
    </row>
    <row r="46" spans="1:2" ht="15.75" customHeight="1" x14ac:dyDescent="0.25">
      <c r="A46" s="16" t="s">
        <v>292</v>
      </c>
      <c r="B46" s="4">
        <v>1</v>
      </c>
    </row>
    <row r="47" spans="1:2" ht="15.75" customHeight="1" x14ac:dyDescent="0.25">
      <c r="A47" s="25" t="s">
        <v>107</v>
      </c>
      <c r="B47" s="4"/>
    </row>
    <row r="48" spans="1:2" ht="15.75" customHeight="1" x14ac:dyDescent="0.25">
      <c r="A48" s="16" t="s">
        <v>122</v>
      </c>
      <c r="B48" s="4"/>
    </row>
    <row r="49" spans="1:2" ht="15.75" customHeight="1" x14ac:dyDescent="0.25">
      <c r="A49" s="16" t="s">
        <v>146</v>
      </c>
      <c r="B49" s="4"/>
    </row>
    <row r="50" spans="1:2" ht="15.75" customHeight="1" x14ac:dyDescent="0.25">
      <c r="A50" s="25" t="s">
        <v>119</v>
      </c>
      <c r="B50" s="4"/>
    </row>
    <row r="51" spans="1:2" ht="15.75" customHeight="1" x14ac:dyDescent="0.25">
      <c r="A51" s="25" t="s">
        <v>95</v>
      </c>
      <c r="B51" s="4">
        <v>3</v>
      </c>
    </row>
    <row r="52" spans="1:2" ht="15.75" customHeight="1" x14ac:dyDescent="0.25">
      <c r="A52" s="25" t="s">
        <v>182</v>
      </c>
      <c r="B52" s="4">
        <v>0</v>
      </c>
    </row>
    <row r="53" spans="1:2" ht="15.75" customHeight="1" x14ac:dyDescent="0.25">
      <c r="A53" s="16" t="s">
        <v>84</v>
      </c>
      <c r="B53" s="4"/>
    </row>
    <row r="54" spans="1:2" ht="15.75" customHeight="1" x14ac:dyDescent="0.25">
      <c r="A54" s="25" t="s">
        <v>125</v>
      </c>
      <c r="B54" s="4"/>
    </row>
    <row r="55" spans="1:2" ht="15.75" customHeight="1" x14ac:dyDescent="0.25">
      <c r="A55" s="16" t="s">
        <v>123</v>
      </c>
      <c r="B55" s="4">
        <v>1</v>
      </c>
    </row>
    <row r="56" spans="1:2" ht="15.75" customHeight="1" x14ac:dyDescent="0.25">
      <c r="A56" s="25" t="s">
        <v>121</v>
      </c>
      <c r="B56" s="4">
        <v>1</v>
      </c>
    </row>
    <row r="57" spans="1:2" ht="15.75" customHeight="1" x14ac:dyDescent="0.25">
      <c r="A57" s="16" t="s">
        <v>154</v>
      </c>
      <c r="B57" s="4"/>
    </row>
    <row r="58" spans="1:2" ht="15.75" customHeight="1" x14ac:dyDescent="0.25">
      <c r="A58" s="25" t="s">
        <v>190</v>
      </c>
      <c r="B58" s="4"/>
    </row>
    <row r="59" spans="1:2" ht="15.75" customHeight="1" x14ac:dyDescent="0.25">
      <c r="A59" s="16" t="s">
        <v>142</v>
      </c>
      <c r="B59" s="4"/>
    </row>
    <row r="60" spans="1:2" ht="15.75" customHeight="1" x14ac:dyDescent="0.25">
      <c r="A60" s="25" t="s">
        <v>145</v>
      </c>
      <c r="B60" s="4"/>
    </row>
    <row r="61" spans="1:2" ht="15.75" customHeight="1" x14ac:dyDescent="0.25">
      <c r="A61" s="16" t="s">
        <v>131</v>
      </c>
      <c r="B61" s="4">
        <v>0</v>
      </c>
    </row>
    <row r="62" spans="1:2" ht="15.75" customHeight="1" x14ac:dyDescent="0.25">
      <c r="A62" s="16" t="s">
        <v>126</v>
      </c>
      <c r="B62" s="4"/>
    </row>
    <row r="63" spans="1:2" ht="15.75" customHeight="1" x14ac:dyDescent="0.25">
      <c r="A63" s="16" t="s">
        <v>291</v>
      </c>
      <c r="B63" s="4">
        <v>0</v>
      </c>
    </row>
    <row r="64" spans="1:2" ht="15.75" customHeight="1" x14ac:dyDescent="0.25">
      <c r="A64" s="25" t="s">
        <v>160</v>
      </c>
      <c r="B64" s="4">
        <v>0</v>
      </c>
    </row>
    <row r="65" spans="1:2" ht="15.75" customHeight="1" x14ac:dyDescent="0.25">
      <c r="A65" s="25" t="s">
        <v>87</v>
      </c>
      <c r="B65" s="4"/>
    </row>
    <row r="66" spans="1:2" ht="15.75" customHeight="1" x14ac:dyDescent="0.25">
      <c r="A66" s="16" t="s">
        <v>83</v>
      </c>
      <c r="B66" s="4"/>
    </row>
    <row r="67" spans="1:2" ht="15.75" customHeight="1" x14ac:dyDescent="0.25">
      <c r="A67" s="16" t="s">
        <v>226</v>
      </c>
      <c r="B67" s="4">
        <v>0</v>
      </c>
    </row>
    <row r="68" spans="1:2" ht="15.75" customHeight="1" x14ac:dyDescent="0.25">
      <c r="A68" s="16" t="s">
        <v>108</v>
      </c>
      <c r="B68" s="4"/>
    </row>
    <row r="69" spans="1:2" ht="15.75" customHeight="1" x14ac:dyDescent="0.25">
      <c r="A69" s="16" t="s">
        <v>208</v>
      </c>
      <c r="B69" s="4">
        <v>0</v>
      </c>
    </row>
    <row r="70" spans="1:2" ht="15.75" customHeight="1" x14ac:dyDescent="0.25">
      <c r="A70" s="25" t="s">
        <v>191</v>
      </c>
      <c r="B70" s="4"/>
    </row>
    <row r="71" spans="1:2" ht="15.75" customHeight="1" x14ac:dyDescent="0.25">
      <c r="A71" s="25" t="s">
        <v>89</v>
      </c>
      <c r="B71" s="4"/>
    </row>
    <row r="72" spans="1:2" ht="15.75" customHeight="1" x14ac:dyDescent="0.25">
      <c r="A72" s="16" t="s">
        <v>176</v>
      </c>
      <c r="B72" s="4">
        <v>3</v>
      </c>
    </row>
    <row r="73" spans="1:2" ht="15.75" customHeight="1" x14ac:dyDescent="0.25">
      <c r="A73" s="25" t="s">
        <v>103</v>
      </c>
      <c r="B73" s="4"/>
    </row>
    <row r="74" spans="1:2" ht="15.75" customHeight="1" x14ac:dyDescent="0.25">
      <c r="A74" s="16" t="s">
        <v>173</v>
      </c>
      <c r="B74" s="4"/>
    </row>
    <row r="75" spans="1:2" ht="15.75" customHeight="1" x14ac:dyDescent="0.25">
      <c r="A75" s="25" t="s">
        <v>92</v>
      </c>
      <c r="B75" s="4"/>
    </row>
    <row r="76" spans="1:2" ht="15.75" customHeight="1" x14ac:dyDescent="0.25">
      <c r="A76" s="25" t="s">
        <v>91</v>
      </c>
      <c r="B76" s="4"/>
    </row>
    <row r="77" spans="1:2" ht="15.75" customHeight="1" x14ac:dyDescent="0.25">
      <c r="A77" s="16" t="s">
        <v>148</v>
      </c>
      <c r="B77" s="4">
        <v>3</v>
      </c>
    </row>
    <row r="78" spans="1:2" ht="15.75" customHeight="1" x14ac:dyDescent="0.25">
      <c r="A78" s="16" t="s">
        <v>171</v>
      </c>
      <c r="B78" s="4">
        <v>3</v>
      </c>
    </row>
    <row r="79" spans="1:2" ht="15.75" customHeight="1" x14ac:dyDescent="0.25">
      <c r="A79" s="16" t="s">
        <v>216</v>
      </c>
      <c r="B79" s="4">
        <v>0</v>
      </c>
    </row>
    <row r="80" spans="1:2" ht="15.75" customHeight="1" x14ac:dyDescent="0.25">
      <c r="A80" s="16" t="s">
        <v>155</v>
      </c>
      <c r="B80" s="4"/>
    </row>
    <row r="81" spans="1:2" ht="15.75" customHeight="1" x14ac:dyDescent="0.25">
      <c r="A81" s="25" t="s">
        <v>138</v>
      </c>
      <c r="B81" s="4">
        <v>3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54</v>
      </c>
    </row>
  </sheetData>
  <sortState xmlns:xlrd2="http://schemas.microsoft.com/office/spreadsheetml/2017/richdata2" ref="A2:A81">
    <sortCondition ref="A2: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322</v>
      </c>
      <c r="B1" s="4" t="s">
        <v>323</v>
      </c>
    </row>
    <row r="2" spans="1:2" ht="15.75" customHeight="1" x14ac:dyDescent="0.25">
      <c r="A2" s="16" t="s">
        <v>93</v>
      </c>
      <c r="B2" s="4">
        <v>6</v>
      </c>
    </row>
    <row r="3" spans="1:2" ht="15.75" customHeight="1" x14ac:dyDescent="0.25">
      <c r="A3" s="25" t="s">
        <v>162</v>
      </c>
      <c r="B3" s="4">
        <v>1</v>
      </c>
    </row>
    <row r="4" spans="1:2" ht="15.75" customHeight="1" x14ac:dyDescent="0.25">
      <c r="A4" s="16" t="s">
        <v>136</v>
      </c>
      <c r="B4" s="4">
        <v>3</v>
      </c>
    </row>
    <row r="5" spans="1:2" ht="15.75" customHeight="1" x14ac:dyDescent="0.25">
      <c r="A5" s="25" t="s">
        <v>158</v>
      </c>
      <c r="B5" s="4"/>
    </row>
    <row r="6" spans="1:2" ht="15.75" customHeight="1" x14ac:dyDescent="0.25">
      <c r="A6" s="16" t="s">
        <v>99</v>
      </c>
      <c r="B6" s="4"/>
    </row>
    <row r="7" spans="1:2" ht="15.75" customHeight="1" x14ac:dyDescent="0.25">
      <c r="A7" s="25" t="s">
        <v>215</v>
      </c>
      <c r="B7" s="4">
        <v>1</v>
      </c>
    </row>
    <row r="8" spans="1:2" ht="15.75" customHeight="1" x14ac:dyDescent="0.25">
      <c r="A8" s="25" t="s">
        <v>97</v>
      </c>
      <c r="B8" s="4">
        <v>1</v>
      </c>
    </row>
    <row r="9" spans="1:2" ht="15.75" customHeight="1" x14ac:dyDescent="0.25">
      <c r="A9" s="16" t="s">
        <v>324</v>
      </c>
      <c r="B9" s="4">
        <v>0</v>
      </c>
    </row>
    <row r="10" spans="1:2" ht="15.75" customHeight="1" x14ac:dyDescent="0.25">
      <c r="A10" s="16" t="s">
        <v>88</v>
      </c>
      <c r="B10" s="4"/>
    </row>
    <row r="11" spans="1:2" ht="15.75" customHeight="1" x14ac:dyDescent="0.25">
      <c r="A11" s="25" t="s">
        <v>276</v>
      </c>
      <c r="B11" s="4">
        <v>1</v>
      </c>
    </row>
    <row r="12" spans="1:2" ht="15.75" customHeight="1" x14ac:dyDescent="0.25">
      <c r="A12" s="25" t="s">
        <v>223</v>
      </c>
      <c r="B12" s="4">
        <v>1</v>
      </c>
    </row>
    <row r="13" spans="1:2" ht="15.75" customHeight="1" x14ac:dyDescent="0.25">
      <c r="A13" s="25" t="s">
        <v>157</v>
      </c>
      <c r="B13" s="4">
        <v>3</v>
      </c>
    </row>
    <row r="14" spans="1:2" ht="15.75" customHeight="1" x14ac:dyDescent="0.25">
      <c r="A14" s="16" t="s">
        <v>117</v>
      </c>
      <c r="B14" s="4"/>
    </row>
    <row r="15" spans="1:2" ht="15.75" customHeight="1" x14ac:dyDescent="0.25">
      <c r="A15" s="16" t="s">
        <v>109</v>
      </c>
      <c r="B15" s="4">
        <v>1</v>
      </c>
    </row>
    <row r="16" spans="1:2" ht="15.75" customHeight="1" x14ac:dyDescent="0.25">
      <c r="A16" s="16" t="s">
        <v>104</v>
      </c>
      <c r="B16" s="4"/>
    </row>
    <row r="17" spans="1:2" ht="15.75" customHeight="1" x14ac:dyDescent="0.25">
      <c r="A17" s="16" t="s">
        <v>101</v>
      </c>
      <c r="B17" s="4"/>
    </row>
    <row r="18" spans="1:2" ht="15.75" customHeight="1" x14ac:dyDescent="0.25">
      <c r="A18" s="16" t="s">
        <v>139</v>
      </c>
      <c r="B18" s="4">
        <v>1</v>
      </c>
    </row>
    <row r="19" spans="1:2" ht="15.75" customHeight="1" x14ac:dyDescent="0.25">
      <c r="A19" s="16" t="s">
        <v>156</v>
      </c>
      <c r="B19" s="4">
        <v>3</v>
      </c>
    </row>
    <row r="20" spans="1:2" ht="15.75" customHeight="1" x14ac:dyDescent="0.25">
      <c r="A20" s="16" t="s">
        <v>115</v>
      </c>
      <c r="B20" s="4"/>
    </row>
    <row r="21" spans="1:2" ht="15.75" customHeight="1" x14ac:dyDescent="0.25">
      <c r="A21" s="25" t="s">
        <v>102</v>
      </c>
      <c r="B21" s="4">
        <v>3</v>
      </c>
    </row>
    <row r="22" spans="1:2" ht="15.75" customHeight="1" x14ac:dyDescent="0.25">
      <c r="A22" s="16" t="s">
        <v>96</v>
      </c>
      <c r="B22" s="4"/>
    </row>
    <row r="23" spans="1:2" ht="15.75" customHeight="1" x14ac:dyDescent="0.25">
      <c r="A23" s="25" t="s">
        <v>153</v>
      </c>
      <c r="B23" s="4"/>
    </row>
    <row r="24" spans="1:2" ht="15.75" customHeight="1" x14ac:dyDescent="0.25">
      <c r="A24" s="25" t="s">
        <v>100</v>
      </c>
      <c r="B24" s="4">
        <v>6</v>
      </c>
    </row>
    <row r="25" spans="1:2" ht="15.75" customHeight="1" x14ac:dyDescent="0.25">
      <c r="A25" s="25" t="s">
        <v>98</v>
      </c>
      <c r="B25" s="4">
        <v>1</v>
      </c>
    </row>
    <row r="26" spans="1:2" ht="15.75" customHeight="1" x14ac:dyDescent="0.25">
      <c r="A26" s="16" t="s">
        <v>130</v>
      </c>
      <c r="B26" s="4"/>
    </row>
    <row r="27" spans="1:2" ht="15.75" customHeight="1" x14ac:dyDescent="0.25">
      <c r="A27" s="25" t="s">
        <v>294</v>
      </c>
      <c r="B27" s="4">
        <v>1</v>
      </c>
    </row>
    <row r="28" spans="1:2" ht="15.75" customHeight="1" x14ac:dyDescent="0.25">
      <c r="A28" s="25" t="s">
        <v>277</v>
      </c>
      <c r="B28" s="4">
        <v>1</v>
      </c>
    </row>
    <row r="29" spans="1:2" ht="15.75" customHeight="1" x14ac:dyDescent="0.25">
      <c r="A29" s="16" t="s">
        <v>185</v>
      </c>
      <c r="B29" s="4"/>
    </row>
    <row r="30" spans="1:2" ht="15.75" customHeight="1" x14ac:dyDescent="0.25">
      <c r="A30" s="25" t="s">
        <v>150</v>
      </c>
      <c r="B30" s="4">
        <v>0</v>
      </c>
    </row>
    <row r="31" spans="1:2" ht="15.75" customHeight="1" x14ac:dyDescent="0.25">
      <c r="A31" s="16" t="s">
        <v>128</v>
      </c>
      <c r="B31" s="4"/>
    </row>
    <row r="32" spans="1:2" ht="15.75" customHeight="1" x14ac:dyDescent="0.25">
      <c r="A32" s="16" t="s">
        <v>135</v>
      </c>
      <c r="B32" s="4">
        <v>1</v>
      </c>
    </row>
    <row r="33" spans="1:2" ht="15.75" customHeight="1" x14ac:dyDescent="0.25">
      <c r="A33" s="25" t="s">
        <v>111</v>
      </c>
      <c r="B33" s="4"/>
    </row>
    <row r="34" spans="1:2" ht="15.75" customHeight="1" x14ac:dyDescent="0.25">
      <c r="A34" s="3" t="s">
        <v>231</v>
      </c>
      <c r="B34" s="4">
        <v>0</v>
      </c>
    </row>
    <row r="35" spans="1:2" ht="15.75" customHeight="1" x14ac:dyDescent="0.25">
      <c r="A35" s="16" t="s">
        <v>118</v>
      </c>
      <c r="B35" s="4">
        <v>0</v>
      </c>
    </row>
    <row r="36" spans="1:2" ht="15.75" customHeight="1" x14ac:dyDescent="0.25">
      <c r="A36" s="16" t="s">
        <v>161</v>
      </c>
      <c r="B36" s="4">
        <v>6</v>
      </c>
    </row>
    <row r="37" spans="1:2" ht="15.75" customHeight="1" x14ac:dyDescent="0.25">
      <c r="A37" s="25" t="s">
        <v>159</v>
      </c>
      <c r="B37" s="4">
        <v>0</v>
      </c>
    </row>
    <row r="38" spans="1:2" ht="15.75" customHeight="1" x14ac:dyDescent="0.25">
      <c r="A38" s="25" t="s">
        <v>85</v>
      </c>
      <c r="B38" s="4"/>
    </row>
    <row r="39" spans="1:2" ht="15.75" customHeight="1" x14ac:dyDescent="0.25">
      <c r="A39" s="25" t="s">
        <v>86</v>
      </c>
      <c r="B39" s="4">
        <v>3</v>
      </c>
    </row>
    <row r="40" spans="1:2" ht="15.75" customHeight="1" x14ac:dyDescent="0.25">
      <c r="A40" s="25" t="s">
        <v>90</v>
      </c>
      <c r="B40" s="4">
        <v>0</v>
      </c>
    </row>
    <row r="41" spans="1:2" ht="15.75" customHeight="1" x14ac:dyDescent="0.25">
      <c r="A41" s="16" t="s">
        <v>143</v>
      </c>
      <c r="B41" s="4"/>
    </row>
    <row r="42" spans="1:2" ht="15.75" customHeight="1" x14ac:dyDescent="0.25">
      <c r="A42" s="25" t="s">
        <v>192</v>
      </c>
      <c r="B42" s="4">
        <v>1</v>
      </c>
    </row>
    <row r="43" spans="1:2" ht="15.75" customHeight="1" x14ac:dyDescent="0.25">
      <c r="A43" s="16" t="s">
        <v>106</v>
      </c>
      <c r="B43" s="4">
        <v>1</v>
      </c>
    </row>
    <row r="44" spans="1:2" ht="15.75" customHeight="1" x14ac:dyDescent="0.25">
      <c r="A44" s="25" t="s">
        <v>129</v>
      </c>
      <c r="B44" s="4">
        <v>3</v>
      </c>
    </row>
    <row r="45" spans="1:2" ht="15.75" customHeight="1" x14ac:dyDescent="0.25">
      <c r="A45" s="25" t="s">
        <v>110</v>
      </c>
      <c r="B45" s="4"/>
    </row>
    <row r="46" spans="1:2" ht="15.75" customHeight="1" x14ac:dyDescent="0.25">
      <c r="A46" s="25" t="s">
        <v>141</v>
      </c>
      <c r="B46" s="4">
        <v>3</v>
      </c>
    </row>
    <row r="47" spans="1:2" ht="15.75" customHeight="1" x14ac:dyDescent="0.25">
      <c r="A47" s="25" t="s">
        <v>107</v>
      </c>
      <c r="B47" s="4"/>
    </row>
    <row r="48" spans="1:2" ht="15.75" customHeight="1" x14ac:dyDescent="0.25">
      <c r="A48" s="16" t="s">
        <v>122</v>
      </c>
      <c r="B48" s="4"/>
    </row>
    <row r="49" spans="1:2" ht="15.75" customHeight="1" x14ac:dyDescent="0.25">
      <c r="A49" s="16" t="s">
        <v>146</v>
      </c>
      <c r="B49" s="4">
        <v>1</v>
      </c>
    </row>
    <row r="50" spans="1:2" ht="15.75" customHeight="1" x14ac:dyDescent="0.25">
      <c r="A50" s="25" t="s">
        <v>119</v>
      </c>
      <c r="B50" s="4"/>
    </row>
    <row r="51" spans="1:2" ht="15.75" customHeight="1" x14ac:dyDescent="0.25">
      <c r="A51" s="25" t="s">
        <v>95</v>
      </c>
      <c r="B51" s="4">
        <v>0</v>
      </c>
    </row>
    <row r="52" spans="1:2" ht="15.75" customHeight="1" x14ac:dyDescent="0.25">
      <c r="A52" s="25" t="s">
        <v>182</v>
      </c>
      <c r="B52" s="4">
        <v>3</v>
      </c>
    </row>
    <row r="53" spans="1:2" ht="15.75" customHeight="1" x14ac:dyDescent="0.25">
      <c r="A53" s="16" t="s">
        <v>84</v>
      </c>
      <c r="B53" s="4">
        <v>15</v>
      </c>
    </row>
    <row r="54" spans="1:2" ht="15.75" customHeight="1" x14ac:dyDescent="0.25">
      <c r="A54" s="25" t="s">
        <v>125</v>
      </c>
      <c r="B54" s="4">
        <v>3</v>
      </c>
    </row>
    <row r="55" spans="1:2" ht="15.75" customHeight="1" x14ac:dyDescent="0.25">
      <c r="A55" s="16" t="s">
        <v>123</v>
      </c>
      <c r="B55" s="4">
        <v>1</v>
      </c>
    </row>
    <row r="56" spans="1:2" ht="15.75" customHeight="1" x14ac:dyDescent="0.25">
      <c r="A56" s="25" t="s">
        <v>121</v>
      </c>
      <c r="B56" s="4">
        <v>0</v>
      </c>
    </row>
    <row r="57" spans="1:2" ht="15.75" customHeight="1" x14ac:dyDescent="0.25">
      <c r="A57" s="16" t="s">
        <v>154</v>
      </c>
      <c r="B57" s="4">
        <v>0</v>
      </c>
    </row>
    <row r="58" spans="1:2" ht="15.75" customHeight="1" x14ac:dyDescent="0.25">
      <c r="A58" s="25" t="s">
        <v>190</v>
      </c>
      <c r="B58" s="4">
        <v>3</v>
      </c>
    </row>
    <row r="59" spans="1:2" ht="15.75" customHeight="1" x14ac:dyDescent="0.25">
      <c r="A59" s="16" t="s">
        <v>142</v>
      </c>
      <c r="B59" s="4">
        <v>0</v>
      </c>
    </row>
    <row r="60" spans="1:2" ht="15.75" customHeight="1" x14ac:dyDescent="0.25">
      <c r="A60" s="25" t="s">
        <v>145</v>
      </c>
      <c r="B60" s="4">
        <v>3</v>
      </c>
    </row>
    <row r="61" spans="1:2" ht="15.75" customHeight="1" x14ac:dyDescent="0.25">
      <c r="A61" s="16" t="s">
        <v>131</v>
      </c>
      <c r="B61" s="4"/>
    </row>
    <row r="62" spans="1:2" ht="15.75" customHeight="1" x14ac:dyDescent="0.25">
      <c r="A62" s="16" t="s">
        <v>325</v>
      </c>
      <c r="B62" s="4">
        <v>0</v>
      </c>
    </row>
    <row r="63" spans="1:2" ht="15.75" customHeight="1" x14ac:dyDescent="0.25">
      <c r="A63" s="16" t="s">
        <v>126</v>
      </c>
      <c r="B63" s="4">
        <v>1</v>
      </c>
    </row>
    <row r="64" spans="1:2" ht="15.75" customHeight="1" x14ac:dyDescent="0.25">
      <c r="A64" s="16" t="s">
        <v>291</v>
      </c>
      <c r="B64" s="4"/>
    </row>
    <row r="65" spans="1:2" ht="15.75" customHeight="1" x14ac:dyDescent="0.25">
      <c r="A65" s="25" t="s">
        <v>160</v>
      </c>
      <c r="B65" s="4">
        <v>0</v>
      </c>
    </row>
    <row r="66" spans="1:2" ht="15.75" customHeight="1" x14ac:dyDescent="0.25">
      <c r="A66" s="25" t="s">
        <v>87</v>
      </c>
      <c r="B66" s="4">
        <v>6</v>
      </c>
    </row>
    <row r="67" spans="1:2" ht="15.75" customHeight="1" x14ac:dyDescent="0.25">
      <c r="A67" s="16" t="s">
        <v>83</v>
      </c>
      <c r="B67" s="4">
        <v>6</v>
      </c>
    </row>
    <row r="68" spans="1:2" ht="15.75" customHeight="1" x14ac:dyDescent="0.25">
      <c r="A68" s="16" t="s">
        <v>108</v>
      </c>
      <c r="B68" s="4">
        <v>3</v>
      </c>
    </row>
    <row r="69" spans="1:2" ht="15.75" customHeight="1" x14ac:dyDescent="0.25">
      <c r="A69" s="16" t="s">
        <v>208</v>
      </c>
      <c r="B69" s="4">
        <v>1</v>
      </c>
    </row>
    <row r="70" spans="1:2" ht="15.75" customHeight="1" x14ac:dyDescent="0.25">
      <c r="A70" s="25" t="s">
        <v>191</v>
      </c>
      <c r="B70" s="4">
        <v>0</v>
      </c>
    </row>
    <row r="71" spans="1:2" ht="15.75" customHeight="1" x14ac:dyDescent="0.25">
      <c r="A71" s="25" t="s">
        <v>89</v>
      </c>
      <c r="B71" s="4"/>
    </row>
    <row r="72" spans="1:2" ht="15.75" customHeight="1" x14ac:dyDescent="0.25">
      <c r="A72" s="16" t="s">
        <v>176</v>
      </c>
      <c r="B72" s="4">
        <v>1</v>
      </c>
    </row>
    <row r="73" spans="1:2" ht="15.75" customHeight="1" x14ac:dyDescent="0.25">
      <c r="A73" s="25" t="s">
        <v>103</v>
      </c>
      <c r="B73" s="4">
        <v>6</v>
      </c>
    </row>
    <row r="74" spans="1:2" ht="15.75" customHeight="1" x14ac:dyDescent="0.25">
      <c r="A74" s="16" t="s">
        <v>173</v>
      </c>
      <c r="B74" s="4">
        <v>3</v>
      </c>
    </row>
    <row r="75" spans="1:2" ht="15.75" customHeight="1" x14ac:dyDescent="0.25">
      <c r="A75" s="25" t="s">
        <v>92</v>
      </c>
      <c r="B75" s="4"/>
    </row>
    <row r="76" spans="1:2" ht="15.75" customHeight="1" x14ac:dyDescent="0.25">
      <c r="A76" s="25" t="s">
        <v>91</v>
      </c>
      <c r="B76" s="4">
        <v>3</v>
      </c>
    </row>
    <row r="77" spans="1:2" ht="15.75" customHeight="1" x14ac:dyDescent="0.25">
      <c r="A77" s="16" t="s">
        <v>148</v>
      </c>
      <c r="B77" s="4"/>
    </row>
    <row r="78" spans="1:2" ht="15.75" customHeight="1" x14ac:dyDescent="0.25">
      <c r="A78" s="16" t="s">
        <v>116</v>
      </c>
      <c r="B78" s="4">
        <v>0</v>
      </c>
    </row>
    <row r="79" spans="1:2" ht="15.75" customHeight="1" x14ac:dyDescent="0.25">
      <c r="A79" s="16" t="s">
        <v>216</v>
      </c>
      <c r="B79" s="4">
        <v>0</v>
      </c>
    </row>
    <row r="80" spans="1:2" ht="15.75" customHeight="1" x14ac:dyDescent="0.25">
      <c r="A80" s="16" t="s">
        <v>155</v>
      </c>
      <c r="B80" s="4"/>
    </row>
    <row r="81" spans="1:2" ht="15.75" customHeight="1" x14ac:dyDescent="0.25">
      <c r="A81" s="25" t="s">
        <v>138</v>
      </c>
      <c r="B81" s="4">
        <v>1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112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84"/>
  <sheetViews>
    <sheetView topLeftCell="A52" workbookViewId="0">
      <selection activeCell="B82" sqref="B82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322</v>
      </c>
      <c r="B1" s="4" t="s">
        <v>332</v>
      </c>
    </row>
    <row r="2" spans="1:2" ht="15.75" customHeight="1" x14ac:dyDescent="0.25">
      <c r="A2" s="16" t="s">
        <v>93</v>
      </c>
      <c r="B2" s="4">
        <v>6</v>
      </c>
    </row>
    <row r="3" spans="1:2" ht="15.75" customHeight="1" x14ac:dyDescent="0.25">
      <c r="A3" s="25" t="s">
        <v>162</v>
      </c>
      <c r="B3" s="4">
        <v>2</v>
      </c>
    </row>
    <row r="4" spans="1:2" ht="15.75" customHeight="1" x14ac:dyDescent="0.25">
      <c r="A4" s="16" t="s">
        <v>136</v>
      </c>
      <c r="B4" s="4">
        <v>2</v>
      </c>
    </row>
    <row r="5" spans="1:2" ht="15.75" customHeight="1" x14ac:dyDescent="0.25">
      <c r="A5" s="25" t="s">
        <v>158</v>
      </c>
      <c r="B5" s="4">
        <v>2</v>
      </c>
    </row>
    <row r="6" spans="1:2" ht="15.75" customHeight="1" x14ac:dyDescent="0.25">
      <c r="A6" s="16" t="s">
        <v>99</v>
      </c>
      <c r="B6" s="4">
        <v>2</v>
      </c>
    </row>
    <row r="7" spans="1:2" ht="15.75" customHeight="1" x14ac:dyDescent="0.25">
      <c r="A7" s="25" t="s">
        <v>97</v>
      </c>
      <c r="B7" s="4">
        <v>2</v>
      </c>
    </row>
    <row r="8" spans="1:2" ht="15.75" customHeight="1" x14ac:dyDescent="0.25">
      <c r="A8" s="16" t="s">
        <v>88</v>
      </c>
      <c r="B8" s="4">
        <v>0</v>
      </c>
    </row>
    <row r="9" spans="1:2" ht="15.75" customHeight="1" x14ac:dyDescent="0.25">
      <c r="A9" s="25" t="s">
        <v>223</v>
      </c>
      <c r="B9" s="4"/>
    </row>
    <row r="10" spans="1:2" ht="15.75" customHeight="1" x14ac:dyDescent="0.25">
      <c r="A10" s="25" t="s">
        <v>157</v>
      </c>
      <c r="B10" s="4">
        <v>12</v>
      </c>
    </row>
    <row r="11" spans="1:2" ht="15.75" customHeight="1" x14ac:dyDescent="0.25">
      <c r="A11" s="16" t="s">
        <v>117</v>
      </c>
      <c r="B11" s="4"/>
    </row>
    <row r="12" spans="1:2" ht="15.75" customHeight="1" x14ac:dyDescent="0.25">
      <c r="A12" s="16" t="s">
        <v>109</v>
      </c>
      <c r="B12" s="4">
        <v>12</v>
      </c>
    </row>
    <row r="13" spans="1:2" ht="15.75" customHeight="1" x14ac:dyDescent="0.25">
      <c r="A13" s="16" t="s">
        <v>101</v>
      </c>
      <c r="B13" s="4">
        <v>0</v>
      </c>
    </row>
    <row r="14" spans="1:2" ht="15.75" customHeight="1" x14ac:dyDescent="0.25">
      <c r="A14" s="25" t="s">
        <v>243</v>
      </c>
      <c r="B14" s="4">
        <v>12</v>
      </c>
    </row>
    <row r="15" spans="1:2" ht="15.75" customHeight="1" x14ac:dyDescent="0.25">
      <c r="A15" s="16" t="s">
        <v>139</v>
      </c>
      <c r="B15" s="4">
        <v>2</v>
      </c>
    </row>
    <row r="16" spans="1:2" ht="15.75" customHeight="1" x14ac:dyDescent="0.25">
      <c r="A16" s="16" t="s">
        <v>156</v>
      </c>
      <c r="B16" s="4">
        <v>0</v>
      </c>
    </row>
    <row r="17" spans="1:2" ht="15.75" customHeight="1" x14ac:dyDescent="0.25">
      <c r="A17" s="16" t="s">
        <v>115</v>
      </c>
      <c r="B17" s="4"/>
    </row>
    <row r="18" spans="1:2" ht="15.75" customHeight="1" x14ac:dyDescent="0.25">
      <c r="A18" s="25" t="s">
        <v>102</v>
      </c>
      <c r="B18" s="4">
        <v>30</v>
      </c>
    </row>
    <row r="19" spans="1:2" ht="15.75" customHeight="1" x14ac:dyDescent="0.25">
      <c r="A19" s="16" t="s">
        <v>96</v>
      </c>
      <c r="B19" s="4">
        <v>2</v>
      </c>
    </row>
    <row r="20" spans="1:2" ht="15.75" customHeight="1" x14ac:dyDescent="0.25">
      <c r="A20" s="25" t="s">
        <v>153</v>
      </c>
      <c r="B20" s="4"/>
    </row>
    <row r="21" spans="1:2" ht="15.75" customHeight="1" x14ac:dyDescent="0.25">
      <c r="A21" s="25" t="s">
        <v>100</v>
      </c>
      <c r="B21" s="4">
        <v>12</v>
      </c>
    </row>
    <row r="22" spans="1:2" ht="15.75" customHeight="1" x14ac:dyDescent="0.25">
      <c r="A22" s="25" t="s">
        <v>98</v>
      </c>
      <c r="B22" s="4">
        <v>6</v>
      </c>
    </row>
    <row r="23" spans="1:2" ht="15.75" customHeight="1" x14ac:dyDescent="0.25">
      <c r="A23" s="16" t="s">
        <v>130</v>
      </c>
      <c r="B23" s="4">
        <v>6</v>
      </c>
    </row>
    <row r="24" spans="1:2" ht="15.75" customHeight="1" x14ac:dyDescent="0.25">
      <c r="A24" s="25" t="s">
        <v>294</v>
      </c>
      <c r="B24" s="4">
        <v>0</v>
      </c>
    </row>
    <row r="25" spans="1:2" ht="15.75" customHeight="1" x14ac:dyDescent="0.25">
      <c r="A25" s="16" t="s">
        <v>185</v>
      </c>
      <c r="B25" s="4">
        <v>6</v>
      </c>
    </row>
    <row r="26" spans="1:2" ht="15.75" customHeight="1" x14ac:dyDescent="0.25">
      <c r="A26" s="16" t="s">
        <v>333</v>
      </c>
      <c r="B26" s="4">
        <v>20</v>
      </c>
    </row>
    <row r="27" spans="1:2" ht="15.75" customHeight="1" x14ac:dyDescent="0.25">
      <c r="A27" s="25" t="s">
        <v>150</v>
      </c>
      <c r="B27" s="4">
        <v>0</v>
      </c>
    </row>
    <row r="28" spans="1:2" ht="15.75" customHeight="1" x14ac:dyDescent="0.25">
      <c r="A28" s="16" t="s">
        <v>128</v>
      </c>
      <c r="B28" s="4">
        <v>0</v>
      </c>
    </row>
    <row r="29" spans="1:2" ht="15.75" customHeight="1" x14ac:dyDescent="0.25">
      <c r="A29" s="16" t="s">
        <v>135</v>
      </c>
      <c r="B29" s="4">
        <v>12</v>
      </c>
    </row>
    <row r="30" spans="1:2" ht="15.75" customHeight="1" x14ac:dyDescent="0.25">
      <c r="A30" s="16" t="s">
        <v>334</v>
      </c>
      <c r="B30" s="4">
        <v>0</v>
      </c>
    </row>
    <row r="31" spans="1:2" ht="15.75" customHeight="1" x14ac:dyDescent="0.25">
      <c r="A31" s="25" t="s">
        <v>242</v>
      </c>
      <c r="B31" s="4">
        <v>6</v>
      </c>
    </row>
    <row r="32" spans="1:2" ht="15.75" customHeight="1" x14ac:dyDescent="0.25">
      <c r="A32" s="25" t="s">
        <v>111</v>
      </c>
      <c r="B32" s="4">
        <v>12</v>
      </c>
    </row>
    <row r="33" spans="1:2" ht="15.75" customHeight="1" x14ac:dyDescent="0.25">
      <c r="A33" s="16" t="s">
        <v>118</v>
      </c>
      <c r="B33" s="4">
        <v>0</v>
      </c>
    </row>
    <row r="34" spans="1:2" ht="15.75" customHeight="1" x14ac:dyDescent="0.25">
      <c r="A34" s="16" t="s">
        <v>161</v>
      </c>
      <c r="B34" s="4">
        <v>6</v>
      </c>
    </row>
    <row r="35" spans="1:2" ht="15.75" customHeight="1" x14ac:dyDescent="0.25">
      <c r="A35" s="25" t="s">
        <v>159</v>
      </c>
      <c r="B35" s="4">
        <v>6</v>
      </c>
    </row>
    <row r="36" spans="1:2" ht="15.75" customHeight="1" x14ac:dyDescent="0.25">
      <c r="A36" s="25" t="s">
        <v>85</v>
      </c>
      <c r="B36" s="4"/>
    </row>
    <row r="37" spans="1:2" ht="15.75" customHeight="1" x14ac:dyDescent="0.25">
      <c r="A37" s="25" t="s">
        <v>86</v>
      </c>
      <c r="B37" s="4">
        <v>2</v>
      </c>
    </row>
    <row r="38" spans="1:2" ht="15.75" customHeight="1" x14ac:dyDescent="0.25">
      <c r="A38" s="25" t="s">
        <v>90</v>
      </c>
      <c r="B38" s="4">
        <v>2</v>
      </c>
    </row>
    <row r="39" spans="1:2" ht="15.75" customHeight="1" x14ac:dyDescent="0.25">
      <c r="A39" s="16" t="s">
        <v>143</v>
      </c>
      <c r="B39" s="4">
        <v>0</v>
      </c>
    </row>
    <row r="40" spans="1:2" ht="15.75" customHeight="1" x14ac:dyDescent="0.25">
      <c r="A40" s="16" t="s">
        <v>239</v>
      </c>
      <c r="B40" s="4">
        <v>6</v>
      </c>
    </row>
    <row r="41" spans="1:2" ht="15.75" customHeight="1" x14ac:dyDescent="0.25">
      <c r="A41" s="25" t="s">
        <v>192</v>
      </c>
      <c r="B41" s="4">
        <v>0</v>
      </c>
    </row>
    <row r="42" spans="1:2" ht="15.75" customHeight="1" x14ac:dyDescent="0.25">
      <c r="A42" s="16" t="s">
        <v>106</v>
      </c>
      <c r="B42" s="4">
        <v>0</v>
      </c>
    </row>
    <row r="43" spans="1:2" ht="15.75" customHeight="1" x14ac:dyDescent="0.25">
      <c r="A43" s="25" t="s">
        <v>129</v>
      </c>
      <c r="B43" s="4">
        <v>0</v>
      </c>
    </row>
    <row r="44" spans="1:2" ht="15.75" customHeight="1" x14ac:dyDescent="0.25">
      <c r="A44" s="25" t="s">
        <v>110</v>
      </c>
      <c r="B44" s="4">
        <v>0</v>
      </c>
    </row>
    <row r="45" spans="1:2" ht="15.75" customHeight="1" x14ac:dyDescent="0.25">
      <c r="A45" s="3" t="s">
        <v>241</v>
      </c>
      <c r="B45" s="4">
        <v>0</v>
      </c>
    </row>
    <row r="46" spans="1:2" ht="15.75" customHeight="1" x14ac:dyDescent="0.25">
      <c r="A46" s="25" t="s">
        <v>107</v>
      </c>
      <c r="B46" s="4">
        <v>0</v>
      </c>
    </row>
    <row r="47" spans="1:2" ht="15.75" customHeight="1" x14ac:dyDescent="0.25">
      <c r="A47" s="16" t="s">
        <v>122</v>
      </c>
      <c r="B47" s="4">
        <v>2</v>
      </c>
    </row>
    <row r="48" spans="1:2" ht="15.75" customHeight="1" x14ac:dyDescent="0.25">
      <c r="A48" s="16" t="s">
        <v>146</v>
      </c>
      <c r="B48" s="4">
        <v>12</v>
      </c>
    </row>
    <row r="49" spans="1:2" ht="15.75" customHeight="1" x14ac:dyDescent="0.25">
      <c r="A49" s="25" t="s">
        <v>119</v>
      </c>
      <c r="B49" s="4">
        <v>6</v>
      </c>
    </row>
    <row r="50" spans="1:2" ht="15.75" customHeight="1" x14ac:dyDescent="0.25">
      <c r="A50" s="25" t="s">
        <v>95</v>
      </c>
      <c r="B50" s="4">
        <v>0</v>
      </c>
    </row>
    <row r="51" spans="1:2" ht="15.75" customHeight="1" x14ac:dyDescent="0.25">
      <c r="A51" s="25" t="s">
        <v>182</v>
      </c>
      <c r="B51" s="4">
        <v>0</v>
      </c>
    </row>
    <row r="52" spans="1:2" ht="15.75" customHeight="1" x14ac:dyDescent="0.25">
      <c r="A52" s="16" t="s">
        <v>84</v>
      </c>
      <c r="B52" s="4">
        <v>12</v>
      </c>
    </row>
    <row r="53" spans="1:2" ht="15.75" customHeight="1" x14ac:dyDescent="0.25">
      <c r="A53" s="25" t="s">
        <v>125</v>
      </c>
      <c r="B53" s="4">
        <v>6</v>
      </c>
    </row>
    <row r="54" spans="1:2" ht="15.75" customHeight="1" x14ac:dyDescent="0.25">
      <c r="A54" s="16" t="s">
        <v>123</v>
      </c>
      <c r="B54" s="4"/>
    </row>
    <row r="55" spans="1:2" ht="15.75" customHeight="1" x14ac:dyDescent="0.25">
      <c r="A55" s="16" t="s">
        <v>154</v>
      </c>
      <c r="B55" s="4">
        <v>0</v>
      </c>
    </row>
    <row r="56" spans="1:2" ht="15.75" customHeight="1" x14ac:dyDescent="0.25">
      <c r="A56" s="25" t="s">
        <v>247</v>
      </c>
      <c r="B56" s="4">
        <v>0</v>
      </c>
    </row>
    <row r="57" spans="1:2" ht="15.75" customHeight="1" x14ac:dyDescent="0.25">
      <c r="A57" s="25" t="s">
        <v>190</v>
      </c>
      <c r="B57" s="4">
        <v>2</v>
      </c>
    </row>
    <row r="58" spans="1:2" ht="15.75" customHeight="1" x14ac:dyDescent="0.25">
      <c r="A58" s="25" t="s">
        <v>331</v>
      </c>
      <c r="B58" s="4">
        <v>0</v>
      </c>
    </row>
    <row r="59" spans="1:2" ht="15.75" customHeight="1" x14ac:dyDescent="0.25">
      <c r="A59" s="16" t="s">
        <v>142</v>
      </c>
      <c r="B59" s="4">
        <v>0</v>
      </c>
    </row>
    <row r="60" spans="1:2" ht="15.75" customHeight="1" x14ac:dyDescent="0.25">
      <c r="A60" s="25" t="s">
        <v>145</v>
      </c>
      <c r="B60" s="4">
        <v>0</v>
      </c>
    </row>
    <row r="61" spans="1:2" ht="15.75" customHeight="1" x14ac:dyDescent="0.25">
      <c r="A61" s="16" t="s">
        <v>131</v>
      </c>
      <c r="B61" s="4">
        <v>0</v>
      </c>
    </row>
    <row r="62" spans="1:2" ht="15.75" customHeight="1" x14ac:dyDescent="0.25">
      <c r="A62" s="16" t="s">
        <v>325</v>
      </c>
      <c r="B62" s="4">
        <v>0</v>
      </c>
    </row>
    <row r="63" spans="1:2" ht="15.75" customHeight="1" x14ac:dyDescent="0.25">
      <c r="A63" s="16" t="s">
        <v>240</v>
      </c>
      <c r="B63" s="4">
        <v>2</v>
      </c>
    </row>
    <row r="64" spans="1:2" ht="15.75" customHeight="1" x14ac:dyDescent="0.25">
      <c r="A64" s="16" t="s">
        <v>126</v>
      </c>
      <c r="B64" s="4">
        <v>2</v>
      </c>
    </row>
    <row r="65" spans="1:2" ht="15.75" customHeight="1" x14ac:dyDescent="0.25">
      <c r="A65" s="16" t="s">
        <v>270</v>
      </c>
      <c r="B65" s="4">
        <v>0</v>
      </c>
    </row>
    <row r="66" spans="1:2" ht="15.75" customHeight="1" x14ac:dyDescent="0.25">
      <c r="A66" s="25" t="s">
        <v>120</v>
      </c>
      <c r="B66" s="4">
        <v>6</v>
      </c>
    </row>
    <row r="67" spans="1:2" ht="15.75" customHeight="1" x14ac:dyDescent="0.25">
      <c r="A67" s="25" t="s">
        <v>87</v>
      </c>
      <c r="B67" s="4">
        <v>12</v>
      </c>
    </row>
    <row r="68" spans="1:2" ht="15.75" customHeight="1" x14ac:dyDescent="0.25">
      <c r="A68" s="16" t="s">
        <v>83</v>
      </c>
      <c r="B68" s="4">
        <v>40</v>
      </c>
    </row>
    <row r="69" spans="1:2" ht="15.75" customHeight="1" x14ac:dyDescent="0.25">
      <c r="A69" s="16" t="s">
        <v>108</v>
      </c>
      <c r="B69" s="4">
        <v>0</v>
      </c>
    </row>
    <row r="70" spans="1:2" ht="15.75" customHeight="1" x14ac:dyDescent="0.25">
      <c r="A70" s="16" t="s">
        <v>208</v>
      </c>
      <c r="B70" s="4"/>
    </row>
    <row r="71" spans="1:2" ht="15.75" customHeight="1" x14ac:dyDescent="0.25">
      <c r="A71" s="16" t="s">
        <v>246</v>
      </c>
      <c r="B71" s="4">
        <v>0</v>
      </c>
    </row>
    <row r="72" spans="1:2" ht="15.75" customHeight="1" x14ac:dyDescent="0.25">
      <c r="A72" s="25" t="s">
        <v>338</v>
      </c>
      <c r="B72" s="4">
        <v>0</v>
      </c>
    </row>
    <row r="73" spans="1:2" ht="15.75" customHeight="1" x14ac:dyDescent="0.25">
      <c r="A73" s="25" t="s">
        <v>191</v>
      </c>
      <c r="B73" s="4">
        <v>6</v>
      </c>
    </row>
    <row r="74" spans="1:2" ht="15.75" customHeight="1" x14ac:dyDescent="0.25">
      <c r="A74" s="25" t="s">
        <v>89</v>
      </c>
      <c r="B74" s="4">
        <v>2</v>
      </c>
    </row>
    <row r="75" spans="1:2" ht="15.75" customHeight="1" x14ac:dyDescent="0.25">
      <c r="A75" s="25" t="s">
        <v>103</v>
      </c>
      <c r="B75" s="4">
        <v>2</v>
      </c>
    </row>
    <row r="76" spans="1:2" ht="15.75" customHeight="1" x14ac:dyDescent="0.25">
      <c r="A76" s="16" t="s">
        <v>173</v>
      </c>
      <c r="B76" s="4">
        <v>0</v>
      </c>
    </row>
    <row r="77" spans="1:2" ht="15.75" customHeight="1" x14ac:dyDescent="0.25">
      <c r="A77" s="25" t="s">
        <v>92</v>
      </c>
      <c r="B77" s="4">
        <v>0</v>
      </c>
    </row>
    <row r="78" spans="1:2" ht="15.75" customHeight="1" x14ac:dyDescent="0.25">
      <c r="A78" s="25" t="s">
        <v>91</v>
      </c>
      <c r="B78" s="4">
        <v>2</v>
      </c>
    </row>
    <row r="79" spans="1:2" ht="15.75" customHeight="1" x14ac:dyDescent="0.25">
      <c r="A79" s="16" t="s">
        <v>148</v>
      </c>
      <c r="B79" s="4">
        <v>0</v>
      </c>
    </row>
    <row r="80" spans="1:2" ht="15.75" customHeight="1" x14ac:dyDescent="0.25">
      <c r="A80" s="16" t="s">
        <v>155</v>
      </c>
      <c r="B80" s="4">
        <v>0</v>
      </c>
    </row>
    <row r="81" spans="1:2" ht="15.75" customHeight="1" x14ac:dyDescent="0.25">
      <c r="A81" s="25" t="s">
        <v>138</v>
      </c>
      <c r="B81" s="4">
        <v>0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302</v>
      </c>
    </row>
  </sheetData>
  <sortState xmlns:xlrd2="http://schemas.microsoft.com/office/spreadsheetml/2017/richdata2" ref="A24:A81">
    <sortCondition ref="A23: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3"/>
  <sheetViews>
    <sheetView workbookViewId="0">
      <pane xSplit="1" topLeftCell="P1" activePane="topRight" state="frozen"/>
      <selection pane="topRight" activeCell="AF16" activeCellId="3" sqref="AF2:AF5 AF11 AF10:AF12 AF16"/>
    </sheetView>
  </sheetViews>
  <sheetFormatPr defaultColWidth="8.85546875" defaultRowHeight="15" x14ac:dyDescent="0.25"/>
  <cols>
    <col min="1" max="1" width="26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16" t="s">
        <v>93</v>
      </c>
      <c r="B2" s="2">
        <f>IFERROR(VLOOKUP($A2,'Player Worksheet_Rnd1'!$A$2:$B$85,2,FALSE),"")</f>
        <v>1</v>
      </c>
      <c r="C2" s="2">
        <f>IFERROR(VLOOKUP($A2,'Player Worksheet_Rnd2'!$A$2:$B$85,2,FALSE),"")</f>
        <v>0</v>
      </c>
      <c r="D2" s="2">
        <f>IFERROR(VLOOKUP($A2,'Player Worksheet_Rnd3'!$A$2:$B$85,2,FALSE),"")</f>
        <v>0</v>
      </c>
      <c r="E2" s="2">
        <f>IFERROR(VLOOKUP($A2,'Player Worksheet_Rnd4'!$A$2:$B$85,2,FALSE),"")</f>
        <v>20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0</v>
      </c>
      <c r="J2" s="2">
        <f>IFERROR(VLOOKUP($A2,'Player Worksheet_Rnd9'!$A$2:$B$85,2,FALSE),"")</f>
        <v>0</v>
      </c>
      <c r="K2" s="2">
        <f>IFERROR(VLOOKUP($A2,'Player Worksheet_Rnd10'!$A$2:$B$85,2,FALSE),"")</f>
        <v>0</v>
      </c>
      <c r="L2" s="2">
        <f>IFERROR(VLOOKUP($A2,'Player Worksheet_Rnd11'!$A$2:$B$85,2,FALSE),"")</f>
        <v>0</v>
      </c>
      <c r="M2" s="2">
        <f>IFERROR(VLOOKUP($A2,'Player Worksheet_Rnd12'!$A$2:$B$85,2,FALSE),"")</f>
        <v>12</v>
      </c>
      <c r="N2" s="2">
        <f>IFERROR(VLOOKUP($A2,'Player Worksheet_Rnd13'!$A$2:$B$85,2,FALSE),"")</f>
        <v>1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1</v>
      </c>
      <c r="R2" s="2">
        <f>IFERROR(VLOOKUP($A2,'Player Worksheet_Rnd17'!$A$2:$B$85,2,FALSE),"")</f>
        <v>0</v>
      </c>
      <c r="S2" s="2">
        <f>IFERROR(VLOOKUP($A2,'Player Worksheet_Rnd18'!$A$2:$B$85,2,FALSE),"")</f>
        <v>0</v>
      </c>
      <c r="T2" s="2">
        <f>IFERROR(VLOOKUP($A2,'Player Worksheet_Rnd19'!$A$2:$B$85,2,FALSE),"")</f>
        <v>3</v>
      </c>
      <c r="U2" s="2">
        <f>IFERROR(VLOOKUP($A2,'Player Worksheet_Rnd20'!$A$2:$B$85,2,FALSE),"")</f>
        <v>3</v>
      </c>
      <c r="V2" s="2">
        <f>IFERROR(VLOOKUP($A2,'Player Worksheet_Rnd21'!$A$2:$B$85,2,FALSE),"")</f>
        <v>0</v>
      </c>
      <c r="W2" s="2">
        <f>IFERROR(VLOOKUP($A2,'Player Worksheet_Rnd22'!$A$2:$B$85,2,FALSE),"")</f>
        <v>1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6</v>
      </c>
      <c r="AA2" s="2">
        <f>IFERROR(VLOOKUP($A2,'Player Worksheet_Rnd26'!$A$2:$B$85,2,FALSE),"")</f>
        <v>6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6</v>
      </c>
      <c r="AE2" s="2">
        <f>IFERROR(VLOOKUP($A2,'Player Worksheet_Rnd30'!$A$2:$B$85,2,FALSE),"")</f>
        <v>6</v>
      </c>
      <c r="AF2" s="2">
        <f>IFERROR(VLOOKUP($A2,'Player Worksheet_Rnd31'!$A$2:$B$85,2,FALSE),"")</f>
        <v>3</v>
      </c>
      <c r="AK2" s="2">
        <f>SUM(B2:AJ2)</f>
        <v>72</v>
      </c>
    </row>
    <row r="3" spans="1:37" x14ac:dyDescent="0.25">
      <c r="A3" s="16" t="s">
        <v>122</v>
      </c>
      <c r="B3" s="2">
        <f>IFERROR(VLOOKUP($A3,'Player Worksheet_Rnd1'!$A$2:$B$85,2,FALSE),"")</f>
        <v>0</v>
      </c>
      <c r="C3" s="2">
        <f>IFERROR(VLOOKUP($A3,'Player Worksheet_Rnd2'!$A$2:$B$85,2,FALSE),"")</f>
        <v>15</v>
      </c>
      <c r="D3" s="2">
        <f>IFERROR(VLOOKUP($A3,'Player Worksheet_Rnd3'!$A$2:$B$85,2,FALSE),"")</f>
        <v>0</v>
      </c>
      <c r="E3" s="2">
        <f>IFERROR(VLOOKUP($A3,'Player Worksheet_Rnd4'!$A$2:$B$85,2,FALSE),"")</f>
        <v>1</v>
      </c>
      <c r="F3" s="2">
        <f>IFERROR(VLOOKUP($A3,'Player Worksheet_Rnd5'!$A$2:$B$85,2,FALSE),"")</f>
        <v>0</v>
      </c>
      <c r="G3" s="2">
        <f>IFERROR(VLOOKUP($A3,'Player Worksheet_Rnd6'!$A$2:$B$85,2,FALSE),"")</f>
        <v>3</v>
      </c>
      <c r="H3" s="2">
        <f>IFERROR(VLOOKUP($A3,'Player Worksheet_Rnd7'!$A$2:$B$85,2,FALSE),"")</f>
        <v>6</v>
      </c>
      <c r="I3" s="2">
        <f>IFERROR(VLOOKUP($A3,'Player Worksheet_Rnd8'!$A$2:$B$85,2,FALSE),"")</f>
        <v>6</v>
      </c>
      <c r="J3" s="2">
        <f>IFERROR(VLOOKUP($A3,'Player Worksheet_Rnd9'!$A$2:$B$85,2,FALSE),"")</f>
        <v>6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2</v>
      </c>
      <c r="N3" s="2">
        <f>IFERROR(VLOOKUP($A3,'Player Worksheet_Rnd13'!$A$2:$B$85,2,FALSE),"")</f>
        <v>3</v>
      </c>
      <c r="O3" s="2">
        <f>IFERROR(VLOOKUP($A3,'Player Worksheet_Rnd14'!$A$2:$B$85,2,FALSE),"")</f>
        <v>3</v>
      </c>
      <c r="P3" s="2">
        <f>IFERROR(VLOOKUP($A3,'Player Worksheet_Rnd15'!$A$2:$B$85,2,FALSE),"")</f>
        <v>0</v>
      </c>
      <c r="Q3" s="2">
        <f>IFERROR(VLOOKUP($A3,'Player Worksheet_Rnd16'!$A$2:$B$85,2,FALSE),"")</f>
        <v>15</v>
      </c>
      <c r="R3" s="2">
        <f>IFERROR(VLOOKUP($A3,'Player Worksheet_Rnd17'!$A$2:$B$85,2,FALSE),"")</f>
        <v>0</v>
      </c>
      <c r="S3" s="2">
        <f>IFERROR(VLOOKUP($A3,'Player Worksheet_Rnd18'!$A$2:$B$85,2,FALSE),"")</f>
        <v>0</v>
      </c>
      <c r="T3" s="2">
        <f>IFERROR(VLOOKUP($A3,'Player Worksheet_Rnd19'!$A$2:$B$85,2,FALSE),"")</f>
        <v>3</v>
      </c>
      <c r="U3" s="2">
        <f>IFERROR(VLOOKUP($A3,'Player Worksheet_Rnd20'!$A$2:$B$85,2,FALSE),"")</f>
        <v>3</v>
      </c>
      <c r="V3" s="2">
        <f>IFERROR(VLOOKUP($A3,'Player Worksheet_Rnd21'!$A$2:$B$85,2,FALSE),"")</f>
        <v>0</v>
      </c>
      <c r="W3" s="2">
        <f>IFERROR(VLOOKUP($A3,'Player Worksheet_Rnd22'!$A$2:$B$85,2,FALSE),"")</f>
        <v>1</v>
      </c>
      <c r="X3" s="2">
        <f>IFERROR(VLOOKUP($A3,'Player Worksheet_Rnd23'!$A$2:$B$85,2,FALSE),"")</f>
        <v>0</v>
      </c>
      <c r="Y3" s="2">
        <f>IFERROR(VLOOKUP($A3,'Player Worksheet_Rnd24'!$A$2:$B$85,2,FALSE),"")</f>
        <v>0</v>
      </c>
      <c r="Z3" s="2">
        <f>IFERROR(VLOOKUP($A3,'Player Worksheet_Rnd25'!$A$2:$B$85,2,FALSE),"")</f>
        <v>0</v>
      </c>
      <c r="AA3" s="2">
        <f>IFERROR(VLOOKUP($A3,'Player Worksheet_Rnd26'!$A$2:$B$85,2,FALSE),"")</f>
        <v>2</v>
      </c>
      <c r="AB3" s="2">
        <f>IFERROR(VLOOKUP($A3,'Player Worksheet_Rnd27'!$A$2:$B$85,2,FALSE),"")</f>
        <v>0</v>
      </c>
      <c r="AC3" s="2">
        <f>IFERROR(VLOOKUP($A3,'Player Worksheet_Rnd28'!$A$2:$B$85,2,FALSE),"")</f>
        <v>0</v>
      </c>
      <c r="AD3" s="2">
        <f>IFERROR(VLOOKUP($A3,'Player Worksheet_Rnd29'!$A$2:$B$85,2,FALSE),"")</f>
        <v>1</v>
      </c>
      <c r="AE3" s="2">
        <f>IFERROR(VLOOKUP($A3,'Player Worksheet_Rnd30'!$A$2:$B$85,2,FALSE),"")</f>
        <v>3</v>
      </c>
      <c r="AF3" s="2">
        <f>IFERROR(VLOOKUP($A3,'Player Worksheet_Rnd31'!$A$2:$B$85,2,FALSE),"")</f>
        <v>3</v>
      </c>
      <c r="AK3" s="2">
        <f>SUM(B3:AJ3)</f>
        <v>76</v>
      </c>
    </row>
    <row r="4" spans="1:37" x14ac:dyDescent="0.25">
      <c r="A4" s="16" t="s">
        <v>101</v>
      </c>
      <c r="B4" s="2">
        <f>IFERROR(VLOOKUP($A4,'Player Worksheet_Rnd1'!$A$2:$B$85,2,FALSE),"")</f>
        <v>1</v>
      </c>
      <c r="C4" s="2">
        <f>IFERROR(VLOOKUP($A4,'Player Worksheet_Rnd2'!$A$2:$B$85,2,FALSE),"")</f>
        <v>3</v>
      </c>
      <c r="D4" s="2">
        <f>IFERROR(VLOOKUP($A4,'Player Worksheet_Rnd3'!$A$2:$B$85,2,FALSE),"")</f>
        <v>0</v>
      </c>
      <c r="E4" s="2">
        <f>IFERROR(VLOOKUP($A4,'Player Worksheet_Rnd4'!$A$2:$B$85,2,FALSE),"")</f>
        <v>1</v>
      </c>
      <c r="F4" s="2">
        <f>IFERROR(VLOOKUP($A4,'Player Worksheet_Rnd5'!$A$2:$B$85,2,FALSE),"")</f>
        <v>0</v>
      </c>
      <c r="G4" s="2">
        <f>IFERROR(VLOOKUP($A4,'Player Worksheet_Rnd6'!$A$2:$B$85,2,FALSE),"")</f>
        <v>0</v>
      </c>
      <c r="H4" s="2">
        <f>IFERROR(VLOOKUP($A4,'Player Worksheet_Rnd7'!$A$2:$B$85,2,FALSE),"")</f>
        <v>6</v>
      </c>
      <c r="I4" s="2">
        <f>IFERROR(VLOOKUP($A4,'Player Worksheet_Rnd8'!$A$2:$B$85,2,FALSE),"")</f>
        <v>0</v>
      </c>
      <c r="J4" s="2">
        <f>IFERROR(VLOOKUP($A4,'Player Worksheet_Rnd9'!$A$2:$B$85,2,FALSE),"")</f>
        <v>0</v>
      </c>
      <c r="K4" s="2">
        <f>IFERROR(VLOOKUP($A4,'Player Worksheet_Rnd10'!$A$2:$B$85,2,FALSE),"")</f>
        <v>1</v>
      </c>
      <c r="L4" s="2">
        <f>IFERROR(VLOOKUP($A4,'Player Worksheet_Rnd11'!$A$2:$B$85,2,FALSE),"")</f>
        <v>0</v>
      </c>
      <c r="M4" s="2">
        <f>IFERROR(VLOOKUP($A4,'Player Worksheet_Rnd12'!$A$2:$B$85,2,FALSE),"")</f>
        <v>12</v>
      </c>
      <c r="N4" s="2">
        <f>IFERROR(VLOOKUP($A4,'Player Worksheet_Rnd13'!$A$2:$B$85,2,FALSE),"")</f>
        <v>1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0</v>
      </c>
      <c r="R4" s="2">
        <f>IFERROR(VLOOKUP($A4,'Player Worksheet_Rnd17'!$A$2:$B$85,2,FALSE),"")</f>
        <v>0</v>
      </c>
      <c r="S4" s="2">
        <f>IFERROR(VLOOKUP($A4,'Player Worksheet_Rnd18'!$A$2:$B$85,2,FALSE),"")</f>
        <v>0</v>
      </c>
      <c r="T4" s="2">
        <f>IFERROR(VLOOKUP($A4,'Player Worksheet_Rnd19'!$A$2:$B$85,2,FALSE),"")</f>
        <v>0</v>
      </c>
      <c r="U4" s="2">
        <f>IFERROR(VLOOKUP($A4,'Player Worksheet_Rnd20'!$A$2:$B$85,2,FALSE),"")</f>
        <v>0</v>
      </c>
      <c r="V4" s="2">
        <f>IFERROR(VLOOKUP($A4,'Player Worksheet_Rnd21'!$A$2:$B$85,2,FALSE),"")</f>
        <v>6</v>
      </c>
      <c r="W4" s="2">
        <f>IFERROR(VLOOKUP($A4,'Player Worksheet_Rnd22'!$A$2:$B$85,2,FALSE),"")</f>
        <v>6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0</v>
      </c>
      <c r="AA4" s="2">
        <f>IFERROR(VLOOKUP($A4,'Player Worksheet_Rnd26'!$A$2:$B$85,2,FALSE),"")</f>
        <v>0</v>
      </c>
      <c r="AB4" s="2">
        <f>IFERROR(VLOOKUP($A4,'Player Worksheet_Rnd27'!$A$2:$B$85,2,FALSE),"")</f>
        <v>0</v>
      </c>
      <c r="AC4" s="2">
        <f>IFERROR(VLOOKUP($A4,'Player Worksheet_Rnd28'!$A$2:$B$85,2,FALSE),"")</f>
        <v>0</v>
      </c>
      <c r="AD4" s="2">
        <f>IFERROR(VLOOKUP($A4,'Player Worksheet_Rnd29'!$A$2:$B$85,2,FALSE),"")</f>
        <v>1</v>
      </c>
      <c r="AE4" s="2">
        <f>IFERROR(VLOOKUP($A4,'Player Worksheet_Rnd30'!$A$2:$B$85,2,FALSE),"")</f>
        <v>3</v>
      </c>
      <c r="AF4" s="2">
        <f>IFERROR(VLOOKUP($A4,'Player Worksheet_Rnd31'!$A$2:$B$85,2,FALSE),"")</f>
        <v>0</v>
      </c>
      <c r="AK4" s="2">
        <f t="shared" ref="AK4:AK31" si="1">SUM(B4:AI4)</f>
        <v>41</v>
      </c>
    </row>
    <row r="5" spans="1:37" x14ac:dyDescent="0.25">
      <c r="A5" s="16" t="s">
        <v>126</v>
      </c>
      <c r="B5" s="2">
        <f>IFERROR(VLOOKUP($A5,'Player Worksheet_Rnd1'!$A$2:$B$85,2,FALSE),"")</f>
        <v>0</v>
      </c>
      <c r="C5" s="2">
        <f>IFERROR(VLOOKUP($A5,'Player Worksheet_Rnd2'!$A$2:$B$85,2,FALSE),"")</f>
        <v>1</v>
      </c>
      <c r="D5" s="2">
        <f>IFERROR(VLOOKUP($A5,'Player Worksheet_Rnd3'!$A$2:$B$85,2,FALSE),"")</f>
        <v>0</v>
      </c>
      <c r="E5" s="2">
        <f>IFERROR(VLOOKUP($A5,'Player Worksheet_Rnd4'!$A$2:$B$85,2,FALSE),"")</f>
        <v>1</v>
      </c>
      <c r="F5" s="2">
        <f>IFERROR(VLOOKUP($A5,'Player Worksheet_Rnd5'!$A$2:$B$85,2,FALSE),"")</f>
        <v>6</v>
      </c>
      <c r="G5" s="2">
        <f>IFERROR(VLOOKUP($A5,'Player Worksheet_Rnd6'!$A$2:$B$85,2,FALSE),"")</f>
        <v>0</v>
      </c>
      <c r="H5" s="2">
        <f>IFERROR(VLOOKUP($A5,'Player Worksheet_Rnd7'!$A$2:$B$85,2,FALSE),"")</f>
        <v>3</v>
      </c>
      <c r="I5" s="2">
        <f>IFERROR(VLOOKUP($A5,'Player Worksheet_Rnd8'!$A$2:$B$85,2,FALSE),"")</f>
        <v>6</v>
      </c>
      <c r="J5" s="2">
        <f>IFERROR(VLOOKUP($A5,'Player Worksheet_Rnd9'!$A$2:$B$85,2,FALSE),"")</f>
        <v>0</v>
      </c>
      <c r="K5" s="2">
        <f>IFERROR(VLOOKUP($A5,'Player Worksheet_Rnd10'!$A$2:$B$85,2,FALSE),"")</f>
        <v>0</v>
      </c>
      <c r="L5" s="2">
        <f>IFERROR(VLOOKUP($A5,'Player Worksheet_Rnd11'!$A$2:$B$85,2,FALSE),"")</f>
        <v>0</v>
      </c>
      <c r="M5" s="2">
        <f>IFERROR(VLOOKUP($A5,'Player Worksheet_Rnd12'!$A$2:$B$85,2,FALSE),"")</f>
        <v>2</v>
      </c>
      <c r="N5" s="2">
        <f>IFERROR(VLOOKUP($A5,'Player Worksheet_Rnd13'!$A$2:$B$85,2,FALSE),"")</f>
        <v>1</v>
      </c>
      <c r="O5" s="2">
        <f>IFERROR(VLOOKUP($A5,'Player Worksheet_Rnd14'!$A$2:$B$85,2,FALSE),"")</f>
        <v>3</v>
      </c>
      <c r="P5" s="2">
        <f>IFERROR(VLOOKUP($A5,'Player Worksheet_Rnd15'!$A$2:$B$85,2,FALSE),"")</f>
        <v>0</v>
      </c>
      <c r="Q5" s="2">
        <f>IFERROR(VLOOKUP($A5,'Player Worksheet_Rnd16'!$A$2:$B$85,2,FALSE),"")</f>
        <v>3</v>
      </c>
      <c r="R5" s="2">
        <f>IFERROR(VLOOKUP($A5,'Player Worksheet_Rnd17'!$A$2:$B$85,2,FALSE),"")</f>
        <v>6</v>
      </c>
      <c r="S5" s="2">
        <f>IFERROR(VLOOKUP($A5,'Player Worksheet_Rnd18'!$A$2:$B$85,2,FALSE),"")</f>
        <v>0</v>
      </c>
      <c r="T5" s="2">
        <f>IFERROR(VLOOKUP($A5,'Player Worksheet_Rnd19'!$A$2:$B$85,2,FALSE),"")</f>
        <v>0</v>
      </c>
      <c r="U5" s="2">
        <f>IFERROR(VLOOKUP($A5,'Player Worksheet_Rnd20'!$A$2:$B$85,2,FALSE),"")</f>
        <v>0</v>
      </c>
      <c r="V5" s="2">
        <f>IFERROR(VLOOKUP($A5,'Player Worksheet_Rnd21'!$A$2:$B$85,2,FALSE),"")</f>
        <v>2</v>
      </c>
      <c r="W5" s="2">
        <f>IFERROR(VLOOKUP($A5,'Player Worksheet_Rnd22'!$A$2:$B$85,2,FALSE),"")</f>
        <v>3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1</v>
      </c>
      <c r="AA5" s="2">
        <f>IFERROR(VLOOKUP($A5,'Player Worksheet_Rnd26'!$A$2:$B$85,2,FALSE),"")</f>
        <v>2</v>
      </c>
      <c r="AB5" s="2">
        <f>IFERROR(VLOOKUP($A5,'Player Worksheet_Rnd27'!$A$2:$B$85,2,FALSE),"")</f>
        <v>0</v>
      </c>
      <c r="AC5" s="2">
        <f>IFERROR(VLOOKUP($A5,'Player Worksheet_Rnd28'!$A$2:$B$85,2,FALSE),"")</f>
        <v>6</v>
      </c>
      <c r="AD5" s="2">
        <f>IFERROR(VLOOKUP($A5,'Player Worksheet_Rnd29'!$A$2:$B$85,2,FALSE),"")</f>
        <v>3</v>
      </c>
      <c r="AE5" s="2">
        <f>IFERROR(VLOOKUP($A5,'Player Worksheet_Rnd30'!$A$2:$B$85,2,FALSE),"")</f>
        <v>0</v>
      </c>
      <c r="AF5" s="2">
        <f>IFERROR(VLOOKUP($A5,'Player Worksheet_Rnd31'!$A$2:$B$85,2,FALSE),"")</f>
        <v>0</v>
      </c>
      <c r="AK5" s="2">
        <f t="shared" si="1"/>
        <v>49</v>
      </c>
    </row>
    <row r="6" spans="1:37" s="44" customFormat="1" x14ac:dyDescent="0.25">
      <c r="A6" s="43" t="s">
        <v>105</v>
      </c>
      <c r="B6" s="44">
        <f>IFERROR(VLOOKUP($A6,'Player Worksheet_Rnd1'!$A$2:$B$85,2,FALSE),"")</f>
        <v>0</v>
      </c>
      <c r="C6" s="44">
        <f>IFERROR(VLOOKUP($A6,'Player Worksheet_Rnd2'!$A$2:$B$85,2,FALSE),"")</f>
        <v>3</v>
      </c>
      <c r="D6" s="44">
        <f>IFERROR(VLOOKUP($A6,'Player Worksheet_Rnd3'!$A$2:$B$85,2,FALSE),"")</f>
        <v>1</v>
      </c>
      <c r="E6" s="44">
        <f>IFERROR(VLOOKUP($A6,'Player Worksheet_Rnd4'!$A$2:$B$85,2,FALSE),"")</f>
        <v>0</v>
      </c>
      <c r="F6" s="44">
        <f>IFERROR(VLOOKUP($A6,'Player Worksheet_Rnd5'!$A$2:$B$85,2,FALSE),"")</f>
        <v>0</v>
      </c>
      <c r="G6" s="44">
        <f>IFERROR(VLOOKUP($A6,'Player Worksheet_Rnd6'!$A$2:$B$85,2,FALSE),"")</f>
        <v>0</v>
      </c>
      <c r="H6" s="44">
        <f>IFERROR(VLOOKUP($A6,'Player Worksheet_Rnd7'!$A$2:$B$85,2,FALSE),"")</f>
        <v>6</v>
      </c>
      <c r="I6" s="44">
        <f>IFERROR(VLOOKUP($A6,'Player Worksheet_Rnd8'!$A$2:$B$85,2,FALSE),"")</f>
        <v>2</v>
      </c>
      <c r="J6" s="44">
        <f>IFERROR(VLOOKUP($A6,'Player Worksheet_Rnd9'!$A$2:$B$85,2,FALSE),"")</f>
        <v>3</v>
      </c>
      <c r="K6" s="44">
        <f>IFERROR(VLOOKUP($A6,'Player Worksheet_Rnd10'!$A$2:$B$85,2,FALSE),"")</f>
        <v>0</v>
      </c>
      <c r="L6" s="44">
        <f>IFERROR(VLOOKUP($A6,'Player Worksheet_Rnd11'!$A$2:$B$85,2,FALSE),"")</f>
        <v>0</v>
      </c>
      <c r="M6" s="44">
        <f>IFERROR(VLOOKUP($A6,'Player Worksheet_Rnd12'!$A$2:$B$85,2,FALSE),"")</f>
        <v>6</v>
      </c>
      <c r="N6" s="44">
        <f>IFERROR(VLOOKUP($A6,'Player Worksheet_Rnd13'!$A$2:$B$85,2,FALSE),"")</f>
        <v>1</v>
      </c>
      <c r="O6" s="44">
        <f>IFERROR(VLOOKUP($A6,'Player Worksheet_Rnd14'!$A$2:$B$85,2,FALSE),"")</f>
        <v>0</v>
      </c>
      <c r="P6" s="44">
        <f>IFERROR(VLOOKUP($A6,'Player Worksheet_Rnd15'!$A$2:$B$85,2,FALSE),"")</f>
        <v>1</v>
      </c>
      <c r="Q6" s="44">
        <f>IFERROR(VLOOKUP($A6,'Player Worksheet_Rnd16'!$A$2:$B$85,2,FALSE),"")</f>
        <v>1</v>
      </c>
      <c r="R6" s="44" t="str">
        <f>IFERROR(VLOOKUP($A6,'Player Worksheet_Rnd17'!$A$2:$B$85,2,FALSE),"")</f>
        <v>last</v>
      </c>
      <c r="V6" s="44">
        <f>IFERROR(VLOOKUP($A6,'Player Worksheet_Rnd21'!$A$2:$B$85,2,FALSE),"")</f>
        <v>0</v>
      </c>
      <c r="W6" s="44">
        <f>IFERROR(VLOOKUP($A6,'Player Worksheet_Rnd22'!$A$2:$B$85,2,FALSE),"")</f>
        <v>3</v>
      </c>
      <c r="X6" s="44">
        <f>IFERROR(VLOOKUP($A6,'Player Worksheet_Rnd23'!$A$2:$B$85,2,FALSE),"")</f>
        <v>1</v>
      </c>
      <c r="AK6" s="44">
        <f t="shared" si="1"/>
        <v>28</v>
      </c>
    </row>
    <row r="7" spans="1:37" s="44" customFormat="1" x14ac:dyDescent="0.25">
      <c r="A7" s="43" t="s">
        <v>104</v>
      </c>
      <c r="B7" s="44">
        <f>IFERROR(VLOOKUP($A7,'Player Worksheet_Rnd1'!$A$2:$B$85,2,FALSE),"")</f>
        <v>0</v>
      </c>
      <c r="C7" s="44">
        <f>IFERROR(VLOOKUP($A7,'Player Worksheet_Rnd2'!$A$2:$B$85,2,FALSE),"")</f>
        <v>6</v>
      </c>
      <c r="D7" s="44">
        <f>IFERROR(VLOOKUP($A7,'Player Worksheet_Rnd3'!$A$2:$B$85,2,FALSE),"")</f>
        <v>0</v>
      </c>
      <c r="E7" s="44">
        <f>IFERROR(VLOOKUP($A7,'Player Worksheet_Rnd4'!$A$2:$B$85,2,FALSE),"")</f>
        <v>0</v>
      </c>
      <c r="F7" s="44">
        <f>IFERROR(VLOOKUP($A7,'Player Worksheet_Rnd5'!$A$2:$B$85,2,FALSE),"")</f>
        <v>0</v>
      </c>
      <c r="G7" s="44">
        <f>IFERROR(VLOOKUP($A7,'Player Worksheet_Rnd6'!$A$2:$B$85,2,FALSE),"")</f>
        <v>0</v>
      </c>
      <c r="H7" s="44">
        <f>IFERROR(VLOOKUP($A7,'Player Worksheet_Rnd7'!$A$2:$B$85,2,FALSE),"")</f>
        <v>0</v>
      </c>
      <c r="I7" s="44">
        <f>IFERROR(VLOOKUP($A7,'Player Worksheet_Rnd8'!$A$2:$B$85,2,FALSE),"")</f>
        <v>0</v>
      </c>
      <c r="J7" s="44">
        <f>IFERROR(VLOOKUP($A7,'Player Worksheet_Rnd9'!$A$2:$B$85,2,FALSE),"")</f>
        <v>0</v>
      </c>
      <c r="AK7" s="44">
        <f t="shared" si="1"/>
        <v>6</v>
      </c>
    </row>
    <row r="8" spans="1:37" s="44" customFormat="1" x14ac:dyDescent="0.25">
      <c r="A8" s="43" t="s">
        <v>182</v>
      </c>
      <c r="B8" s="44">
        <f>IFERROR(VLOOKUP($A8,'Player Worksheet_Rnd1'!$A$2:$B$85,2,FALSE),"")</f>
        <v>0</v>
      </c>
      <c r="AK8" s="44">
        <f t="shared" si="1"/>
        <v>0</v>
      </c>
    </row>
    <row r="9" spans="1:37" s="44" customFormat="1" x14ac:dyDescent="0.25">
      <c r="A9" s="43" t="s">
        <v>144</v>
      </c>
      <c r="B9" s="44">
        <f>IFERROR(VLOOKUP($A9,'Player Worksheet_Rnd1'!$A$2:$B$85,2,FALSE),"")</f>
        <v>0</v>
      </c>
      <c r="C9" s="44">
        <f>IFERROR(VLOOKUP($A9,'Player Worksheet_Rnd2'!$A$2:$B$85,2,FALSE),"")</f>
        <v>1</v>
      </c>
      <c r="AK9" s="44">
        <f t="shared" si="1"/>
        <v>1</v>
      </c>
    </row>
    <row r="10" spans="1:37" x14ac:dyDescent="0.25">
      <c r="A10" s="3" t="s">
        <v>175</v>
      </c>
      <c r="C10" s="2">
        <f>IFERROR(VLOOKUP($A10,'Player Worksheet_Rnd2'!$A$2:$B$85,2,FALSE),"")</f>
        <v>1</v>
      </c>
      <c r="D10" s="2">
        <f>IFERROR(VLOOKUP($A10,'Player Worksheet_Rnd3'!$A$2:$B$85,2,FALSE),"")</f>
        <v>0</v>
      </c>
      <c r="AC10" s="2">
        <f>IFERROR(VLOOKUP($A10,'Player Worksheet_Rnd28'!$A$2:$B$85,2,FALSE),"")</f>
        <v>3</v>
      </c>
      <c r="AD10" s="2">
        <f>IFERROR(VLOOKUP($A10,'Player Worksheet_Rnd29'!$A$2:$B$85,2,FALSE),"")</f>
        <v>3</v>
      </c>
      <c r="AE10" s="2">
        <f>IFERROR(VLOOKUP($A10,'Player Worksheet_Rnd30'!$A$2:$B$85,2,FALSE),"")</f>
        <v>6</v>
      </c>
      <c r="AF10" s="2">
        <f>IFERROR(VLOOKUP($A10,'Player Worksheet_Rnd31'!$A$2:$B$85,2,FALSE),"")</f>
        <v>3</v>
      </c>
      <c r="AK10" s="2">
        <f t="shared" si="1"/>
        <v>16</v>
      </c>
    </row>
    <row r="11" spans="1:37" x14ac:dyDescent="0.25">
      <c r="A11" s="3" t="s">
        <v>185</v>
      </c>
      <c r="D11" s="2">
        <f>IFERROR(VLOOKUP($A11,'Player Worksheet_Rnd3'!$A$2:$B$85,2,FALSE),"")</f>
        <v>0</v>
      </c>
      <c r="E11" s="2">
        <f>IFERROR(VLOOKUP($A11,'Player Worksheet_Rnd4'!$A$2:$B$85,2,FALSE),"")</f>
        <v>1</v>
      </c>
      <c r="F11" s="2">
        <f>IFERROR(VLOOKUP($A11,'Player Worksheet_Rnd5'!$A$2:$B$85,2,FALSE),"")</f>
        <v>0</v>
      </c>
      <c r="G11" s="2">
        <f>IFERROR(VLOOKUP($A11,'Player Worksheet_Rnd6'!$A$2:$B$85,2,FALSE),"")</f>
        <v>0</v>
      </c>
      <c r="H11" s="2">
        <f>IFERROR(VLOOKUP($A11,'Player Worksheet_Rnd7'!$A$2:$B$85,2,FALSE),"")</f>
        <v>1</v>
      </c>
      <c r="I11" s="2">
        <f>IFERROR(VLOOKUP($A11,'Player Worksheet_Rnd8'!$A$2:$B$85,2,FALSE),"")</f>
        <v>20</v>
      </c>
      <c r="J11" s="2">
        <f>IFERROR(VLOOKUP($A11,'Player Worksheet_Rnd9'!$A$2:$B$85,2,FALSE),"")</f>
        <v>6</v>
      </c>
      <c r="K11" s="2">
        <f>IFERROR(VLOOKUP($A11,'Player Worksheet_Rnd10'!$A$2:$B$85,2,FALSE),"")</f>
        <v>0</v>
      </c>
      <c r="L11" s="2">
        <f>IFERROR(VLOOKUP($A11,'Player Worksheet_Rnd11'!$A$2:$B$85,2,FALSE),"")</f>
        <v>0</v>
      </c>
      <c r="M11" s="2">
        <f>IFERROR(VLOOKUP($A11,'Player Worksheet_Rnd12'!$A$2:$B$85,2,FALSE),"")</f>
        <v>0</v>
      </c>
      <c r="N11" s="2">
        <f>IFERROR(VLOOKUP($A11,'Player Worksheet_Rnd13'!$A$2:$B$85,2,FALSE),"")</f>
        <v>1</v>
      </c>
      <c r="O11" s="2">
        <f>IFERROR(VLOOKUP($A11,'Player Worksheet_Rnd14'!$A$2:$B$85,2,FALSE),"")</f>
        <v>0</v>
      </c>
      <c r="P11" s="2">
        <f>IFERROR(VLOOKUP($A11,'Player Worksheet_Rnd15'!$A$2:$B$85,2,FALSE),"")</f>
        <v>0</v>
      </c>
      <c r="Q11" s="2">
        <f>IFERROR(VLOOKUP($A11,'Player Worksheet_Rnd16'!$A$2:$B$85,2,FALSE),"")</f>
        <v>1</v>
      </c>
      <c r="R11" s="2">
        <f>IFERROR(VLOOKUP($A11,'Player Worksheet_Rnd17'!$A$2:$B$85,2,FALSE),"")</f>
        <v>2</v>
      </c>
      <c r="S11" s="2">
        <f>IFERROR(VLOOKUP($A11,'Player Worksheet_Rnd18'!$A$2:$B$85,2,FALSE),"")</f>
        <v>3</v>
      </c>
      <c r="T11" s="2">
        <f>IFERROR(VLOOKUP($A11,'Player Worksheet_Rnd19'!$A$2:$B$85,2,FALSE),"")</f>
        <v>0</v>
      </c>
      <c r="U11" s="2">
        <f>IFERROR(VLOOKUP($A11,'Player Worksheet_Rnd20'!$A$2:$B$85,2,FALSE),"")</f>
        <v>0</v>
      </c>
      <c r="V11" s="2">
        <f>IFERROR(VLOOKUP($A11,'Player Worksheet_Rnd21'!$A$2:$B$85,2,FALSE),"")</f>
        <v>0</v>
      </c>
      <c r="W11" s="2">
        <f>IFERROR(VLOOKUP($A11,'Player Worksheet_Rnd22'!$A$2:$B$85,2,FALSE),"")</f>
        <v>6</v>
      </c>
      <c r="X11" s="2">
        <f>IFERROR(VLOOKUP($A11,'Player Worksheet_Rnd23'!$A$2:$B$85,2,FALSE),"")</f>
        <v>0</v>
      </c>
      <c r="Y11" s="2">
        <f>IFERROR(VLOOKUP($A11,'Player Worksheet_Rnd24'!$A$2:$B$85,2,FALSE),"")</f>
        <v>6</v>
      </c>
      <c r="Z11" s="2">
        <f>IFERROR(VLOOKUP($A11,'Player Worksheet_Rnd25'!$A$2:$B$85,2,FALSE),"")</f>
        <v>0</v>
      </c>
      <c r="AA11" s="2">
        <f>IFERROR(VLOOKUP($A11,'Player Worksheet_Rnd26'!$A$2:$B$85,2,FALSE),"")</f>
        <v>6</v>
      </c>
      <c r="AB11" s="2">
        <f>IFERROR(VLOOKUP($A11,'Player Worksheet_Rnd27'!$A$2:$B$85,2,FALSE),"")</f>
        <v>0</v>
      </c>
      <c r="AC11" s="2">
        <f>IFERROR(VLOOKUP($A11,'Player Worksheet_Rnd28'!$A$2:$B$85,2,FALSE),"")</f>
        <v>0</v>
      </c>
      <c r="AD11" s="2">
        <f>IFERROR(VLOOKUP($A11,'Player Worksheet_Rnd29'!$A$2:$B$85,2,FALSE),"")</f>
        <v>1</v>
      </c>
      <c r="AE11" s="2">
        <f>IFERROR(VLOOKUP($A11,'Player Worksheet_Rnd30'!$A$2:$B$85,2,FALSE),"")</f>
        <v>1</v>
      </c>
      <c r="AF11" s="2">
        <f>IFERROR(VLOOKUP($A11,'Player Worksheet_Rnd31'!$A$2:$B$85,2,FALSE),"")</f>
        <v>0</v>
      </c>
      <c r="AK11" s="2">
        <f t="shared" si="1"/>
        <v>55</v>
      </c>
    </row>
    <row r="12" spans="1:37" x14ac:dyDescent="0.25">
      <c r="A12" s="3" t="s">
        <v>192</v>
      </c>
      <c r="E12" s="2">
        <f>IFERROR(VLOOKUP($A12,'Player Worksheet_Rnd4'!$A$2:$B$85,2,FALSE),"")</f>
        <v>3</v>
      </c>
      <c r="F12" s="2">
        <f>IFERROR(VLOOKUP($A12,'Player Worksheet_Rnd5'!$A$2:$B$85,2,FALSE),"")</f>
        <v>3</v>
      </c>
      <c r="G12" s="2">
        <f>IFERROR(VLOOKUP($A12,'Player Worksheet_Rnd6'!$A$2:$B$85,2,FALSE),"")</f>
        <v>6</v>
      </c>
      <c r="H12" s="2">
        <f>IFERROR(VLOOKUP($A12,'Player Worksheet_Rnd7'!$A$2:$B$85,2,FALSE),"")</f>
        <v>6</v>
      </c>
      <c r="I12" s="2">
        <f>IFERROR(VLOOKUP($A12,'Player Worksheet_Rnd8'!$A$2:$B$85,2,FALSE),"")</f>
        <v>0</v>
      </c>
      <c r="J12" s="2">
        <f>IFERROR(VLOOKUP($A12,'Player Worksheet_Rnd9'!$A$2:$B$85,2,FALSE),"")</f>
        <v>1</v>
      </c>
      <c r="K12" s="2">
        <f>IFERROR(VLOOKUP($A12,'Player Worksheet_Rnd10'!$A$2:$B$85,2,FALSE),"")</f>
        <v>1</v>
      </c>
      <c r="L12" s="2">
        <f>IFERROR(VLOOKUP($A12,'Player Worksheet_Rnd11'!$A$2:$B$85,2,FALSE),"")</f>
        <v>0</v>
      </c>
      <c r="M12" s="2">
        <f>IFERROR(VLOOKUP($A12,'Player Worksheet_Rnd12'!$A$2:$B$85,2,FALSE),"")</f>
        <v>2</v>
      </c>
      <c r="N12" s="2">
        <f>IFERROR(VLOOKUP($A12,'Player Worksheet_Rnd13'!$A$2:$B$85,2,FALSE),"")</f>
        <v>1</v>
      </c>
      <c r="O12" s="2">
        <f>IFERROR(VLOOKUP($A12,'Player Worksheet_Rnd14'!$A$2:$B$85,2,FALSE),"")</f>
        <v>0</v>
      </c>
      <c r="P12" s="2">
        <f>IFERROR(VLOOKUP($A12,'Player Worksheet_Rnd15'!$A$2:$B$85,2,FALSE),"")</f>
        <v>0</v>
      </c>
      <c r="Q12" s="2">
        <f>IFERROR(VLOOKUP($A12,'Player Worksheet_Rnd16'!$A$2:$B$85,2,FALSE),"")</f>
        <v>0</v>
      </c>
      <c r="R12" s="2">
        <f>IFERROR(VLOOKUP($A12,'Player Worksheet_Rnd17'!$A$2:$B$85,2,FALSE),"")</f>
        <v>2</v>
      </c>
      <c r="S12" s="2">
        <f>IFERROR(VLOOKUP($A12,'Player Worksheet_Rnd18'!$A$2:$B$85,2,FALSE),"")</f>
        <v>3</v>
      </c>
      <c r="T12" s="2">
        <f>IFERROR(VLOOKUP($A12,'Player Worksheet_Rnd19'!$A$2:$B$85,2,FALSE),"")</f>
        <v>1</v>
      </c>
      <c r="U12" s="2">
        <f>IFERROR(VLOOKUP($A12,'Player Worksheet_Rnd20'!$A$2:$B$85,2,FALSE),"")</f>
        <v>0</v>
      </c>
      <c r="V12" s="2">
        <f>IFERROR(VLOOKUP($A12,'Player Worksheet_Rnd21'!$A$2:$B$85,2,FALSE),"")</f>
        <v>2</v>
      </c>
      <c r="W12" s="2">
        <f>IFERROR(VLOOKUP($A12,'Player Worksheet_Rnd22'!$A$2:$B$85,2,FALSE),"")</f>
        <v>1</v>
      </c>
      <c r="X12" s="2">
        <f>IFERROR(VLOOKUP($A12,'Player Worksheet_Rnd23'!$A$2:$B$85,2,FALSE),"")</f>
        <v>1</v>
      </c>
      <c r="Y12" s="2">
        <f>IFERROR(VLOOKUP($A12,'Player Worksheet_Rnd24'!$A$2:$B$85,2,FALSE),"")</f>
        <v>0</v>
      </c>
      <c r="Z12" s="2">
        <f>IFERROR(VLOOKUP($A12,'Player Worksheet_Rnd25'!$A$2:$B$85,2,FALSE),"")</f>
        <v>1</v>
      </c>
      <c r="AA12" s="2">
        <f>IFERROR(VLOOKUP($A12,'Player Worksheet_Rnd26'!$A$2:$B$85,2,FALSE),"")</f>
        <v>0</v>
      </c>
      <c r="AB12" s="2">
        <f>IFERROR(VLOOKUP($A12,'Player Worksheet_Rnd27'!$A$2:$B$85,2,FALSE),"")</f>
        <v>0</v>
      </c>
      <c r="AC12" s="2">
        <f>IFERROR(VLOOKUP($A12,'Player Worksheet_Rnd28'!$A$2:$B$85,2,FALSE),"")</f>
        <v>1</v>
      </c>
      <c r="AD12" s="2">
        <f>IFERROR(VLOOKUP($A12,'Player Worksheet_Rnd29'!$A$2:$B$85,2,FALSE),"")</f>
        <v>1</v>
      </c>
      <c r="AE12" s="2">
        <f>IFERROR(VLOOKUP($A12,'Player Worksheet_Rnd30'!$A$2:$B$85,2,FALSE),"")</f>
        <v>6</v>
      </c>
      <c r="AF12" s="2">
        <f>IFERROR(VLOOKUP($A12,'Player Worksheet_Rnd31'!$A$2:$B$85,2,FALSE),"")</f>
        <v>0</v>
      </c>
      <c r="AK12" s="2">
        <f t="shared" si="1"/>
        <v>42</v>
      </c>
    </row>
    <row r="13" spans="1:37" s="44" customFormat="1" x14ac:dyDescent="0.25">
      <c r="A13" s="46" t="s">
        <v>231</v>
      </c>
      <c r="K13" s="44">
        <f>IFERROR(VLOOKUP($A13,'Player Worksheet_Rnd10'!$A$2:$B$85,2,FALSE),"")</f>
        <v>1</v>
      </c>
      <c r="L13" s="44">
        <f>IFERROR(VLOOKUP($A13,'Player Worksheet_Rnd11'!$A$2:$B$85,2,FALSE),"")</f>
        <v>6</v>
      </c>
      <c r="N13" s="44">
        <f>IFERROR(VLOOKUP($A13,'Player Worksheet_Rnd13'!$A$2:$B$85,2,FALSE),"")</f>
        <v>3</v>
      </c>
      <c r="O13" s="44">
        <f>IFERROR(VLOOKUP($A13,'Player Worksheet_Rnd14'!$A$2:$B$85,2,FALSE),"")</f>
        <v>3</v>
      </c>
      <c r="P13" s="44">
        <f>IFERROR(VLOOKUP($A13,'Player Worksheet_Rnd15'!$A$2:$B$85,2,FALSE),"")</f>
        <v>0</v>
      </c>
      <c r="Q13" s="44">
        <f>IFERROR(VLOOKUP($A13,'Player Worksheet_Rnd16'!$A$2:$B$85,2,FALSE),"")</f>
        <v>0</v>
      </c>
      <c r="R13" s="44">
        <f>IFERROR(VLOOKUP($A13,'Player Worksheet_Rnd17'!$A$2:$B$85,2,FALSE),"")</f>
        <v>2</v>
      </c>
      <c r="S13" s="44">
        <f>IFERROR(VLOOKUP($A13,'Player Worksheet_Rnd18'!$A$2:$B$85,2,FALSE),"")</f>
        <v>6</v>
      </c>
      <c r="T13" s="44">
        <f>IFERROR(VLOOKUP($A13,'Player Worksheet_Rnd19'!$A$2:$B$85,2,FALSE),"")</f>
        <v>0</v>
      </c>
      <c r="U13" s="44">
        <f>IFERROR(VLOOKUP($A13,'Player Worksheet_Rnd20'!$A$2:$B$85,2,FALSE),"")</f>
        <v>1</v>
      </c>
      <c r="X13" s="44">
        <f>IFERROR(VLOOKUP($A13,'Player Worksheet_Rnd23'!$A$2:$B$85,2,FALSE),"")</f>
        <v>1</v>
      </c>
      <c r="Y13" s="44">
        <f>IFERROR(VLOOKUP($A13,'Player Worksheet_Rnd24'!$A$2:$B$85,2,FALSE),"")</f>
        <v>1</v>
      </c>
      <c r="Z13" s="44">
        <f>IFERROR(VLOOKUP($A13,'Player Worksheet_Rnd25'!$A$2:$B$85,2,FALSE),"")</f>
        <v>0</v>
      </c>
      <c r="AB13" s="44">
        <f>IFERROR(VLOOKUP($A13,'Player Worksheet_Rnd27'!$A$2:$B$85,2,FALSE),"")</f>
        <v>0</v>
      </c>
      <c r="AC13" s="44">
        <f>IFERROR(VLOOKUP($A13,'Player Worksheet_Rnd28'!$A$2:$B$85,2,FALSE),"")</f>
        <v>0</v>
      </c>
      <c r="AK13" s="44">
        <f t="shared" si="1"/>
        <v>24</v>
      </c>
    </row>
    <row r="14" spans="1:37" s="44" customFormat="1" x14ac:dyDescent="0.25">
      <c r="A14" s="46" t="s">
        <v>270</v>
      </c>
      <c r="M14" s="44">
        <f>IFERROR(VLOOKUP($A14,'Player Worksheet_Rnd12'!$A$2:$B$85,2,FALSE),"")</f>
        <v>20</v>
      </c>
      <c r="AK14" s="44">
        <f t="shared" si="1"/>
        <v>20</v>
      </c>
    </row>
    <row r="15" spans="1:37" s="44" customFormat="1" x14ac:dyDescent="0.25">
      <c r="A15" s="46" t="s">
        <v>210</v>
      </c>
      <c r="S15" s="44">
        <f>IFERROR(VLOOKUP($A15,'Player Worksheet_Rnd18'!$A$2:$B$85,2,FALSE),"")</f>
        <v>0</v>
      </c>
      <c r="T15" s="44">
        <f>IFERROR(VLOOKUP($A15,'Player Worksheet_Rnd19'!$A$2:$B$85,2,FALSE),"")</f>
        <v>0</v>
      </c>
      <c r="U15" s="44">
        <f>IFERROR(VLOOKUP($A15,'Player Worksheet_Rnd20'!$A$2:$B$85,2,FALSE),"")</f>
        <v>0</v>
      </c>
      <c r="V15" s="44">
        <f>IFERROR(VLOOKUP($A15,'Player Worksheet_Rnd21'!$A$2:$B$85,2,FALSE),"")</f>
        <v>0</v>
      </c>
      <c r="W15" s="44">
        <f>IFERROR(VLOOKUP($A15,'Player Worksheet_Rnd22'!$A$2:$B$85,2,FALSE),"")</f>
        <v>1</v>
      </c>
      <c r="Y15" s="44">
        <f>IFERROR(VLOOKUP($A15,'Player Worksheet_Rnd24'!$A$2:$B$85,2,FALSE),"")</f>
        <v>0</v>
      </c>
      <c r="AK15" s="44">
        <f t="shared" si="1"/>
        <v>1</v>
      </c>
    </row>
    <row r="16" spans="1:37" x14ac:dyDescent="0.25">
      <c r="A16" s="3" t="s">
        <v>325</v>
      </c>
      <c r="Z16" s="2">
        <f>IFERROR(VLOOKUP($A16,'Player Worksheet_Rnd25'!$A$2:$B$85,2,FALSE),"")</f>
        <v>0</v>
      </c>
      <c r="AA16" s="2">
        <f>IFERROR(VLOOKUP($A16,'Player Worksheet_Rnd26'!$A$2:$B$85,2,FALSE),"")</f>
        <v>0</v>
      </c>
      <c r="AD16" s="2">
        <f>IFERROR(VLOOKUP($A16,'Player Worksheet_Rnd29'!$A$2:$B$85,2,FALSE),"")</f>
        <v>1</v>
      </c>
      <c r="AE16" s="2">
        <f>IFERROR(VLOOKUP($A16,'Player Worksheet_Rnd30'!$A$2:$B$85,2,FALSE),"")</f>
        <v>0</v>
      </c>
      <c r="AF16" s="2">
        <f>IFERROR(VLOOKUP($A16,'Player Worksheet_Rnd31'!$A$2:$B$85,2,FALSE),"")</f>
        <v>0</v>
      </c>
      <c r="AK16" s="2">
        <f t="shared" si="1"/>
        <v>1</v>
      </c>
    </row>
    <row r="17" spans="1:37" s="44" customFormat="1" x14ac:dyDescent="0.25">
      <c r="A17" s="47" t="s">
        <v>241</v>
      </c>
      <c r="AA17" s="44">
        <f>IFERROR(VLOOKUP($A17,'Player Worksheet_Rnd26'!$A$2:$B$85,2,FALSE),"")</f>
        <v>0</v>
      </c>
      <c r="AK17" s="44">
        <f t="shared" si="1"/>
        <v>0</v>
      </c>
    </row>
    <row r="18" spans="1:37" s="44" customFormat="1" x14ac:dyDescent="0.25">
      <c r="A18" s="46" t="s">
        <v>348</v>
      </c>
      <c r="AB18" s="44">
        <f>IFERROR(VLOOKUP($A18,'Player Worksheet_Rnd27'!$A$2:$B$85,2,FALSE),"")</f>
        <v>0</v>
      </c>
      <c r="AK18" s="44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>SUM(B20:AI20)</f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 t="shared" ref="AK23:AK25" si="2">SUM(B23:AI23)</f>
        <v>0</v>
      </c>
    </row>
    <row r="24" spans="1:37" x14ac:dyDescent="0.25">
      <c r="AK24" s="2">
        <f t="shared" si="2"/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1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29" s="16"/>
      <c r="AK29" s="2">
        <f>SUM(B29:AI29)</f>
        <v>0</v>
      </c>
    </row>
    <row r="30" spans="1:37" x14ac:dyDescent="0.25">
      <c r="AK30" s="2">
        <f t="shared" si="1"/>
        <v>0</v>
      </c>
    </row>
    <row r="31" spans="1:37" x14ac:dyDescent="0.25">
      <c r="AK31" s="2">
        <f t="shared" si="1"/>
        <v>0</v>
      </c>
    </row>
    <row r="32" spans="1:37" x14ac:dyDescent="0.25">
      <c r="A32" s="3" t="s">
        <v>22</v>
      </c>
      <c r="B32" s="2">
        <f t="shared" ref="B32:AI32" si="3">SUM(B2:B26)</f>
        <v>2</v>
      </c>
      <c r="C32" s="2">
        <f t="shared" si="3"/>
        <v>30</v>
      </c>
      <c r="D32" s="2">
        <f t="shared" si="3"/>
        <v>1</v>
      </c>
      <c r="E32" s="2">
        <f t="shared" si="3"/>
        <v>27</v>
      </c>
      <c r="F32" s="2">
        <f t="shared" si="3"/>
        <v>9</v>
      </c>
      <c r="G32" s="2">
        <f t="shared" si="3"/>
        <v>9</v>
      </c>
      <c r="H32" s="2">
        <f t="shared" si="3"/>
        <v>31</v>
      </c>
      <c r="I32" s="2">
        <f t="shared" si="3"/>
        <v>34</v>
      </c>
      <c r="J32" s="2">
        <f t="shared" si="3"/>
        <v>16</v>
      </c>
      <c r="K32" s="2">
        <f t="shared" si="3"/>
        <v>3</v>
      </c>
      <c r="L32" s="2">
        <f t="shared" si="3"/>
        <v>6</v>
      </c>
      <c r="M32" s="2">
        <f t="shared" si="3"/>
        <v>56</v>
      </c>
      <c r="N32" s="2">
        <f t="shared" si="3"/>
        <v>12</v>
      </c>
      <c r="O32" s="2">
        <f t="shared" si="3"/>
        <v>9</v>
      </c>
      <c r="P32" s="2">
        <f t="shared" si="3"/>
        <v>1</v>
      </c>
      <c r="Q32" s="2">
        <f t="shared" si="3"/>
        <v>21</v>
      </c>
      <c r="R32" s="2">
        <f t="shared" si="3"/>
        <v>12</v>
      </c>
      <c r="S32" s="2">
        <f t="shared" si="3"/>
        <v>12</v>
      </c>
      <c r="T32" s="2">
        <f t="shared" si="3"/>
        <v>7</v>
      </c>
      <c r="U32" s="2">
        <f t="shared" si="3"/>
        <v>7</v>
      </c>
      <c r="V32" s="2">
        <f t="shared" si="3"/>
        <v>10</v>
      </c>
      <c r="W32" s="2">
        <f t="shared" si="3"/>
        <v>22</v>
      </c>
      <c r="X32" s="2">
        <f t="shared" si="3"/>
        <v>3</v>
      </c>
      <c r="Y32" s="2">
        <f t="shared" si="3"/>
        <v>7</v>
      </c>
      <c r="Z32" s="2">
        <f t="shared" si="3"/>
        <v>8</v>
      </c>
      <c r="AA32" s="2">
        <f t="shared" si="3"/>
        <v>16</v>
      </c>
      <c r="AB32" s="2">
        <f t="shared" si="3"/>
        <v>0</v>
      </c>
      <c r="AC32" s="2">
        <f t="shared" si="3"/>
        <v>10</v>
      </c>
      <c r="AD32" s="2">
        <f>SUM(AD2:AD31)</f>
        <v>17</v>
      </c>
      <c r="AE32" s="2">
        <f>SUM(AE2:AE31)</f>
        <v>25</v>
      </c>
      <c r="AF32" s="2">
        <f>SUM(AF2:AF31)</f>
        <v>9</v>
      </c>
      <c r="AG32" s="2">
        <f t="shared" si="3"/>
        <v>0</v>
      </c>
      <c r="AH32" s="2">
        <f t="shared" si="3"/>
        <v>0</v>
      </c>
      <c r="AI32" s="2">
        <f t="shared" si="3"/>
        <v>0</v>
      </c>
      <c r="AK32" s="29">
        <f>SUM(AK2:AK31)</f>
        <v>432</v>
      </c>
    </row>
    <row r="36" spans="1:1" x14ac:dyDescent="0.25">
      <c r="A36" s="16"/>
    </row>
    <row r="37" spans="1:1" x14ac:dyDescent="0.25">
      <c r="A37" s="16"/>
    </row>
    <row r="38" spans="1:1" x14ac:dyDescent="0.25">
      <c r="A38" s="16"/>
    </row>
    <row r="39" spans="1:1" x14ac:dyDescent="0.25">
      <c r="A39" s="16"/>
    </row>
    <row r="40" spans="1:1" x14ac:dyDescent="0.25">
      <c r="A40" s="16"/>
    </row>
    <row r="41" spans="1:1" x14ac:dyDescent="0.25">
      <c r="A41" s="16"/>
    </row>
    <row r="42" spans="1:1" x14ac:dyDescent="0.25">
      <c r="A42" s="16"/>
    </row>
    <row r="43" spans="1:1" x14ac:dyDescent="0.25">
      <c r="A43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88"/>
  <sheetViews>
    <sheetView workbookViewId="0">
      <selection sqref="A1:XFD1048576"/>
    </sheetView>
  </sheetViews>
  <sheetFormatPr defaultColWidth="8.85546875" defaultRowHeight="15" customHeight="1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340</v>
      </c>
      <c r="B1" s="4" t="s">
        <v>341</v>
      </c>
    </row>
    <row r="2" spans="1:2" ht="15.75" customHeight="1" x14ac:dyDescent="0.25">
      <c r="A2" s="16" t="s">
        <v>93</v>
      </c>
      <c r="B2" s="4"/>
    </row>
    <row r="3" spans="1:2" ht="15.75" customHeight="1" x14ac:dyDescent="0.25">
      <c r="A3" s="16" t="s">
        <v>136</v>
      </c>
      <c r="B3" s="4">
        <v>3</v>
      </c>
    </row>
    <row r="4" spans="1:2" ht="15.75" customHeight="1" x14ac:dyDescent="0.25">
      <c r="A4" s="25" t="s">
        <v>158</v>
      </c>
      <c r="B4" s="4">
        <v>3</v>
      </c>
    </row>
    <row r="5" spans="1:2" ht="15.75" customHeight="1" x14ac:dyDescent="0.25">
      <c r="A5" s="16" t="s">
        <v>99</v>
      </c>
      <c r="B5" s="4"/>
    </row>
    <row r="6" spans="1:2" ht="15.75" customHeight="1" x14ac:dyDescent="0.25">
      <c r="A6" s="25" t="s">
        <v>215</v>
      </c>
      <c r="B6" s="4">
        <v>0</v>
      </c>
    </row>
    <row r="7" spans="1:2" ht="15.75" customHeight="1" x14ac:dyDescent="0.25">
      <c r="A7" s="25" t="s">
        <v>97</v>
      </c>
      <c r="B7" s="4">
        <v>1</v>
      </c>
    </row>
    <row r="8" spans="1:2" ht="15.75" customHeight="1" x14ac:dyDescent="0.25">
      <c r="A8" s="16" t="s">
        <v>88</v>
      </c>
      <c r="B8" s="4"/>
    </row>
    <row r="9" spans="1:2" ht="15.75" customHeight="1" x14ac:dyDescent="0.25">
      <c r="A9" s="25" t="s">
        <v>223</v>
      </c>
      <c r="B9" s="4">
        <v>1</v>
      </c>
    </row>
    <row r="10" spans="1:2" ht="15.75" customHeight="1" x14ac:dyDescent="0.25">
      <c r="A10" s="25" t="s">
        <v>157</v>
      </c>
      <c r="B10" s="4">
        <v>3</v>
      </c>
    </row>
    <row r="11" spans="1:2" ht="15.75" customHeight="1" x14ac:dyDescent="0.25">
      <c r="A11" s="16" t="s">
        <v>117</v>
      </c>
      <c r="B11" s="4">
        <v>0</v>
      </c>
    </row>
    <row r="12" spans="1:2" ht="15.75" customHeight="1" x14ac:dyDescent="0.25">
      <c r="A12" s="16" t="s">
        <v>109</v>
      </c>
      <c r="B12" s="4"/>
    </row>
    <row r="13" spans="1:2" ht="15.75" customHeight="1" x14ac:dyDescent="0.25">
      <c r="A13" s="16" t="s">
        <v>104</v>
      </c>
      <c r="B13" s="4">
        <v>0</v>
      </c>
    </row>
    <row r="14" spans="1:2" ht="15.75" customHeight="1" x14ac:dyDescent="0.25">
      <c r="A14" s="16" t="s">
        <v>101</v>
      </c>
      <c r="B14" s="4"/>
    </row>
    <row r="15" spans="1:2" ht="15.75" customHeight="1" x14ac:dyDescent="0.25">
      <c r="A15" s="16" t="s">
        <v>139</v>
      </c>
      <c r="B15" s="4"/>
    </row>
    <row r="16" spans="1:2" ht="15.75" customHeight="1" x14ac:dyDescent="0.25">
      <c r="A16" s="16" t="s">
        <v>156</v>
      </c>
      <c r="B16" s="4"/>
    </row>
    <row r="17" spans="1:2" ht="15.75" customHeight="1" x14ac:dyDescent="0.25">
      <c r="A17" s="16" t="s">
        <v>115</v>
      </c>
      <c r="B17" s="4">
        <v>1</v>
      </c>
    </row>
    <row r="18" spans="1:2" ht="15.75" customHeight="1" x14ac:dyDescent="0.25">
      <c r="A18" s="25" t="s">
        <v>102</v>
      </c>
      <c r="B18" s="4"/>
    </row>
    <row r="19" spans="1:2" ht="15.75" customHeight="1" x14ac:dyDescent="0.25">
      <c r="A19" s="16" t="s">
        <v>96</v>
      </c>
      <c r="B19" s="4">
        <v>0</v>
      </c>
    </row>
    <row r="20" spans="1:2" ht="15.75" customHeight="1" x14ac:dyDescent="0.25">
      <c r="A20" s="25" t="s">
        <v>153</v>
      </c>
      <c r="B20" s="4">
        <v>1</v>
      </c>
    </row>
    <row r="21" spans="1:2" ht="15.75" customHeight="1" x14ac:dyDescent="0.25">
      <c r="A21" s="25" t="s">
        <v>100</v>
      </c>
      <c r="B21" s="4"/>
    </row>
    <row r="22" spans="1:2" ht="15.75" customHeight="1" x14ac:dyDescent="0.25">
      <c r="A22" s="25" t="s">
        <v>98</v>
      </c>
      <c r="B22" s="4"/>
    </row>
    <row r="23" spans="1:2" ht="15.75" customHeight="1" x14ac:dyDescent="0.25">
      <c r="A23" s="16" t="s">
        <v>130</v>
      </c>
      <c r="B23" s="4">
        <v>1</v>
      </c>
    </row>
    <row r="24" spans="1:2" ht="15.75" customHeight="1" x14ac:dyDescent="0.25">
      <c r="A24" s="16" t="s">
        <v>185</v>
      </c>
      <c r="B24" s="4"/>
    </row>
    <row r="25" spans="1:2" ht="15.75" customHeight="1" x14ac:dyDescent="0.25">
      <c r="A25" s="16" t="s">
        <v>333</v>
      </c>
      <c r="B25" s="4">
        <v>6</v>
      </c>
    </row>
    <row r="26" spans="1:2" ht="15.75" customHeight="1" x14ac:dyDescent="0.25">
      <c r="A26" s="25" t="s">
        <v>150</v>
      </c>
      <c r="B26" s="4">
        <v>0</v>
      </c>
    </row>
    <row r="27" spans="1:2" ht="15.75" customHeight="1" x14ac:dyDescent="0.25">
      <c r="A27" s="16" t="s">
        <v>128</v>
      </c>
      <c r="B27" s="4"/>
    </row>
    <row r="28" spans="1:2" ht="15.75" customHeight="1" x14ac:dyDescent="0.25">
      <c r="A28" s="25" t="s">
        <v>347</v>
      </c>
      <c r="B28" s="4">
        <v>3</v>
      </c>
    </row>
    <row r="29" spans="1:2" ht="15.75" customHeight="1" x14ac:dyDescent="0.25">
      <c r="A29" s="16" t="s">
        <v>135</v>
      </c>
      <c r="B29" s="4"/>
    </row>
    <row r="30" spans="1:2" ht="15.75" customHeight="1" x14ac:dyDescent="0.25">
      <c r="A30" s="25" t="s">
        <v>111</v>
      </c>
      <c r="B30" s="4"/>
    </row>
    <row r="31" spans="1:2" ht="15.75" customHeight="1" x14ac:dyDescent="0.25">
      <c r="A31" s="3" t="s">
        <v>231</v>
      </c>
      <c r="B31" s="4">
        <v>0</v>
      </c>
    </row>
    <row r="32" spans="1:2" ht="15.75" customHeight="1" x14ac:dyDescent="0.25">
      <c r="A32" s="16" t="s">
        <v>118</v>
      </c>
      <c r="B32" s="4">
        <v>0</v>
      </c>
    </row>
    <row r="33" spans="1:2" ht="15.75" customHeight="1" x14ac:dyDescent="0.25">
      <c r="A33" s="16" t="s">
        <v>161</v>
      </c>
      <c r="B33" s="4"/>
    </row>
    <row r="34" spans="1:2" ht="15.75" customHeight="1" x14ac:dyDescent="0.25">
      <c r="A34" s="25" t="s">
        <v>159</v>
      </c>
      <c r="B34" s="4"/>
    </row>
    <row r="35" spans="1:2" ht="15.75" customHeight="1" x14ac:dyDescent="0.25">
      <c r="A35" s="25" t="s">
        <v>85</v>
      </c>
      <c r="B35" s="4">
        <v>1</v>
      </c>
    </row>
    <row r="36" spans="1:2" ht="15.75" customHeight="1" x14ac:dyDescent="0.25">
      <c r="A36" s="25" t="s">
        <v>86</v>
      </c>
      <c r="B36" s="4"/>
    </row>
    <row r="37" spans="1:2" ht="15.75" customHeight="1" x14ac:dyDescent="0.25">
      <c r="A37" s="25" t="s">
        <v>90</v>
      </c>
      <c r="B37" s="4">
        <v>0</v>
      </c>
    </row>
    <row r="38" spans="1:2" ht="15.75" customHeight="1" x14ac:dyDescent="0.25">
      <c r="A38" s="16" t="s">
        <v>143</v>
      </c>
      <c r="B38" s="4"/>
    </row>
    <row r="39" spans="1:2" ht="15.75" customHeight="1" x14ac:dyDescent="0.25">
      <c r="A39" s="25" t="s">
        <v>192</v>
      </c>
      <c r="B39" s="4"/>
    </row>
    <row r="40" spans="1:2" ht="15.75" customHeight="1" x14ac:dyDescent="0.25">
      <c r="A40" s="16" t="s">
        <v>106</v>
      </c>
      <c r="B40" s="4">
        <v>0</v>
      </c>
    </row>
    <row r="41" spans="1:2" ht="15.75" customHeight="1" x14ac:dyDescent="0.25">
      <c r="A41" s="25" t="s">
        <v>129</v>
      </c>
      <c r="B41" s="4">
        <v>1</v>
      </c>
    </row>
    <row r="42" spans="1:2" ht="15.75" customHeight="1" x14ac:dyDescent="0.25">
      <c r="A42" s="25" t="s">
        <v>110</v>
      </c>
      <c r="B42" s="4"/>
    </row>
    <row r="43" spans="1:2" ht="15.75" customHeight="1" x14ac:dyDescent="0.25">
      <c r="A43" s="25" t="s">
        <v>202</v>
      </c>
      <c r="B43" s="4">
        <v>20</v>
      </c>
    </row>
    <row r="44" spans="1:2" ht="15.75" customHeight="1" x14ac:dyDescent="0.25">
      <c r="A44" s="25" t="s">
        <v>141</v>
      </c>
      <c r="B44" s="4">
        <v>10</v>
      </c>
    </row>
    <row r="45" spans="1:2" ht="15.75" customHeight="1" x14ac:dyDescent="0.25">
      <c r="A45" s="25" t="s">
        <v>107</v>
      </c>
      <c r="B45" s="4"/>
    </row>
    <row r="46" spans="1:2" ht="15.75" customHeight="1" x14ac:dyDescent="0.25">
      <c r="A46" s="16" t="s">
        <v>348</v>
      </c>
      <c r="B46" s="4">
        <v>0</v>
      </c>
    </row>
    <row r="47" spans="1:2" ht="15.75" customHeight="1" x14ac:dyDescent="0.25">
      <c r="A47" s="16" t="s">
        <v>122</v>
      </c>
      <c r="B47" s="4"/>
    </row>
    <row r="48" spans="1:2" ht="15.75" customHeight="1" x14ac:dyDescent="0.25">
      <c r="A48" s="16" t="s">
        <v>146</v>
      </c>
      <c r="B48" s="4"/>
    </row>
    <row r="49" spans="1:2" ht="15.75" customHeight="1" x14ac:dyDescent="0.25">
      <c r="A49" s="25" t="s">
        <v>119</v>
      </c>
      <c r="B49" s="4"/>
    </row>
    <row r="50" spans="1:2" ht="15.75" customHeight="1" x14ac:dyDescent="0.25">
      <c r="A50" s="25" t="s">
        <v>95</v>
      </c>
      <c r="B50" s="4"/>
    </row>
    <row r="51" spans="1:2" ht="15.75" customHeight="1" x14ac:dyDescent="0.25">
      <c r="A51" s="25" t="s">
        <v>182</v>
      </c>
      <c r="B51" s="4">
        <v>1</v>
      </c>
    </row>
    <row r="52" spans="1:2" ht="15.75" customHeight="1" x14ac:dyDescent="0.25">
      <c r="A52" s="16" t="s">
        <v>84</v>
      </c>
      <c r="B52" s="4"/>
    </row>
    <row r="53" spans="1:2" ht="15.75" customHeight="1" x14ac:dyDescent="0.25">
      <c r="A53" s="25" t="s">
        <v>125</v>
      </c>
      <c r="B53" s="4">
        <v>0</v>
      </c>
    </row>
    <row r="54" spans="1:2" ht="15.75" customHeight="1" x14ac:dyDescent="0.25">
      <c r="A54" s="16" t="s">
        <v>123</v>
      </c>
      <c r="B54" s="4">
        <v>0</v>
      </c>
    </row>
    <row r="55" spans="1:2" ht="15.75" customHeight="1" x14ac:dyDescent="0.25">
      <c r="A55" s="25" t="s">
        <v>121</v>
      </c>
      <c r="B55" s="4">
        <v>3</v>
      </c>
    </row>
    <row r="56" spans="1:2" ht="15.75" customHeight="1" x14ac:dyDescent="0.25">
      <c r="A56" s="16" t="s">
        <v>154</v>
      </c>
      <c r="B56" s="4"/>
    </row>
    <row r="57" spans="1:2" ht="15.75" customHeight="1" x14ac:dyDescent="0.25">
      <c r="A57" s="25" t="s">
        <v>190</v>
      </c>
      <c r="B57" s="4"/>
    </row>
    <row r="58" spans="1:2" ht="15.75" customHeight="1" x14ac:dyDescent="0.25">
      <c r="A58" s="16" t="s">
        <v>142</v>
      </c>
      <c r="B58" s="4">
        <v>1</v>
      </c>
    </row>
    <row r="59" spans="1:2" ht="15.75" customHeight="1" x14ac:dyDescent="0.25">
      <c r="A59" s="25" t="s">
        <v>145</v>
      </c>
      <c r="B59" s="4">
        <v>1</v>
      </c>
    </row>
    <row r="60" spans="1:2" ht="15.75" customHeight="1" x14ac:dyDescent="0.25">
      <c r="A60" s="16" t="s">
        <v>131</v>
      </c>
      <c r="B60" s="4"/>
    </row>
    <row r="61" spans="1:2" ht="15.75" customHeight="1" x14ac:dyDescent="0.25">
      <c r="A61" s="16" t="s">
        <v>126</v>
      </c>
      <c r="B61" s="4"/>
    </row>
    <row r="62" spans="1:2" ht="15.75" customHeight="1" x14ac:dyDescent="0.25">
      <c r="A62" s="16" t="s">
        <v>291</v>
      </c>
      <c r="B62" s="4">
        <v>1</v>
      </c>
    </row>
    <row r="63" spans="1:2" ht="15.75" customHeight="1" x14ac:dyDescent="0.25">
      <c r="A63" s="16" t="s">
        <v>350</v>
      </c>
      <c r="B63" s="4">
        <v>0</v>
      </c>
    </row>
    <row r="64" spans="1:2" ht="15.75" customHeight="1" x14ac:dyDescent="0.25">
      <c r="A64" s="25" t="s">
        <v>120</v>
      </c>
      <c r="B64" s="4"/>
    </row>
    <row r="65" spans="1:2" ht="15.75" customHeight="1" x14ac:dyDescent="0.25">
      <c r="A65" s="25" t="s">
        <v>87</v>
      </c>
      <c r="B65" s="4"/>
    </row>
    <row r="66" spans="1:2" ht="15.75" customHeight="1" x14ac:dyDescent="0.25">
      <c r="A66" s="16" t="s">
        <v>83</v>
      </c>
      <c r="B66" s="4"/>
    </row>
    <row r="67" spans="1:2" ht="15.75" customHeight="1" x14ac:dyDescent="0.25">
      <c r="A67" s="16" t="s">
        <v>108</v>
      </c>
      <c r="B67" s="4">
        <v>1</v>
      </c>
    </row>
    <row r="68" spans="1:2" ht="15.75" customHeight="1" x14ac:dyDescent="0.25">
      <c r="A68" s="16" t="s">
        <v>208</v>
      </c>
      <c r="B68" s="4">
        <v>1</v>
      </c>
    </row>
    <row r="69" spans="1:2" ht="15.75" customHeight="1" x14ac:dyDescent="0.25">
      <c r="A69" s="25" t="s">
        <v>191</v>
      </c>
      <c r="B69" s="4"/>
    </row>
    <row r="70" spans="1:2" ht="15.75" customHeight="1" x14ac:dyDescent="0.25">
      <c r="A70" s="25" t="s">
        <v>89</v>
      </c>
      <c r="B70" s="4"/>
    </row>
    <row r="71" spans="1:2" ht="15.75" customHeight="1" x14ac:dyDescent="0.25">
      <c r="A71" s="16" t="s">
        <v>176</v>
      </c>
      <c r="B71" s="4">
        <v>15</v>
      </c>
    </row>
    <row r="72" spans="1:2" ht="15.75" customHeight="1" x14ac:dyDescent="0.25">
      <c r="A72" s="25" t="s">
        <v>103</v>
      </c>
      <c r="B72" s="4"/>
    </row>
    <row r="73" spans="1:2" ht="15.75" customHeight="1" x14ac:dyDescent="0.25">
      <c r="A73" s="25" t="s">
        <v>349</v>
      </c>
      <c r="B73" s="4">
        <v>0</v>
      </c>
    </row>
    <row r="74" spans="1:2" ht="15.75" customHeight="1" x14ac:dyDescent="0.25">
      <c r="A74" s="16" t="s">
        <v>173</v>
      </c>
      <c r="B74" s="4"/>
    </row>
    <row r="75" spans="1:2" ht="15.75" customHeight="1" x14ac:dyDescent="0.25">
      <c r="A75" s="25" t="s">
        <v>92</v>
      </c>
      <c r="B75" s="4">
        <v>0</v>
      </c>
    </row>
    <row r="76" spans="1:2" ht="15.75" customHeight="1" x14ac:dyDescent="0.25">
      <c r="A76" s="25" t="s">
        <v>91</v>
      </c>
      <c r="B76" s="4"/>
    </row>
    <row r="77" spans="1:2" ht="15.75" customHeight="1" x14ac:dyDescent="0.25">
      <c r="A77" s="16" t="s">
        <v>148</v>
      </c>
      <c r="B77" s="4">
        <v>0</v>
      </c>
    </row>
    <row r="78" spans="1:2" ht="15.75" customHeight="1" x14ac:dyDescent="0.25">
      <c r="A78" s="25" t="s">
        <v>346</v>
      </c>
      <c r="B78" s="4">
        <v>0</v>
      </c>
    </row>
    <row r="79" spans="1:2" ht="15.75" customHeight="1" x14ac:dyDescent="0.25">
      <c r="A79" s="16" t="s">
        <v>216</v>
      </c>
      <c r="B79" s="4">
        <v>0</v>
      </c>
    </row>
    <row r="80" spans="1:2" ht="15.75" customHeight="1" x14ac:dyDescent="0.25">
      <c r="A80" s="16" t="s">
        <v>155</v>
      </c>
      <c r="B80" s="4"/>
    </row>
    <row r="81" spans="1:2" ht="15.75" customHeight="1" x14ac:dyDescent="0.25">
      <c r="A81" s="25" t="s">
        <v>138</v>
      </c>
      <c r="B81" s="4">
        <v>0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79</v>
      </c>
    </row>
    <row r="86" spans="1:2" x14ac:dyDescent="0.25"/>
    <row r="88" spans="1:2" x14ac:dyDescent="0.25"/>
  </sheetData>
  <sortState xmlns:xlrd2="http://schemas.microsoft.com/office/spreadsheetml/2017/richdata2" ref="A2:A81">
    <sortCondition ref="A2:A81"/>
  </sortState>
  <pageMargins left="0.7" right="0.7" top="0.75" bottom="0.75" header="0.3" footer="0.3"/>
  <pageSetup paperSize="9" orientation="portrait" horizontalDpi="4294967294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353</v>
      </c>
      <c r="B1" s="4" t="s">
        <v>352</v>
      </c>
    </row>
    <row r="2" spans="1:2" ht="15.75" customHeight="1" x14ac:dyDescent="0.25">
      <c r="A2" s="16" t="s">
        <v>93</v>
      </c>
      <c r="B2" s="4"/>
    </row>
    <row r="3" spans="1:2" ht="15.75" customHeight="1" x14ac:dyDescent="0.25">
      <c r="A3" s="16" t="s">
        <v>136</v>
      </c>
      <c r="B3" s="4">
        <v>1</v>
      </c>
    </row>
    <row r="4" spans="1:2" ht="15.75" customHeight="1" x14ac:dyDescent="0.25">
      <c r="A4" s="25" t="s">
        <v>158</v>
      </c>
      <c r="B4" s="4">
        <v>0</v>
      </c>
    </row>
    <row r="5" spans="1:2" ht="15.75" customHeight="1" x14ac:dyDescent="0.25">
      <c r="A5" s="16" t="s">
        <v>99</v>
      </c>
      <c r="B5" s="4">
        <v>0</v>
      </c>
    </row>
    <row r="6" spans="1:2" ht="15.75" customHeight="1" x14ac:dyDescent="0.25">
      <c r="A6" s="25" t="s">
        <v>215</v>
      </c>
      <c r="B6" s="4">
        <v>1</v>
      </c>
    </row>
    <row r="7" spans="1:2" ht="15.75" customHeight="1" x14ac:dyDescent="0.25">
      <c r="A7" s="25" t="s">
        <v>97</v>
      </c>
      <c r="B7" s="4"/>
    </row>
    <row r="8" spans="1:2" ht="15.75" customHeight="1" x14ac:dyDescent="0.25">
      <c r="A8" s="16" t="s">
        <v>88</v>
      </c>
      <c r="B8" s="4"/>
    </row>
    <row r="9" spans="1:2" ht="15.75" customHeight="1" x14ac:dyDescent="0.25">
      <c r="A9" s="25" t="s">
        <v>276</v>
      </c>
      <c r="B9" s="4">
        <v>0</v>
      </c>
    </row>
    <row r="10" spans="1:2" ht="15.75" customHeight="1" x14ac:dyDescent="0.25">
      <c r="A10" s="25" t="s">
        <v>223</v>
      </c>
      <c r="B10" s="4">
        <v>1</v>
      </c>
    </row>
    <row r="11" spans="1:2" ht="15.75" customHeight="1" x14ac:dyDescent="0.25">
      <c r="A11" s="25" t="s">
        <v>157</v>
      </c>
      <c r="B11" s="4"/>
    </row>
    <row r="12" spans="1:2" ht="15.75" customHeight="1" x14ac:dyDescent="0.25">
      <c r="A12" s="16" t="s">
        <v>117</v>
      </c>
      <c r="B12" s="4" t="s">
        <v>201</v>
      </c>
    </row>
    <row r="13" spans="1:2" ht="15.75" customHeight="1" x14ac:dyDescent="0.25">
      <c r="A13" s="16" t="s">
        <v>109</v>
      </c>
      <c r="B13" s="4"/>
    </row>
    <row r="14" spans="1:2" ht="15.75" customHeight="1" x14ac:dyDescent="0.25">
      <c r="A14" s="16" t="s">
        <v>104</v>
      </c>
      <c r="B14" s="4">
        <v>1</v>
      </c>
    </row>
    <row r="15" spans="1:2" ht="15.75" customHeight="1" x14ac:dyDescent="0.25">
      <c r="A15" s="16" t="s">
        <v>101</v>
      </c>
      <c r="B15" s="4"/>
    </row>
    <row r="16" spans="1:2" ht="15.75" customHeight="1" x14ac:dyDescent="0.25">
      <c r="A16" s="16" t="s">
        <v>139</v>
      </c>
      <c r="B16" s="4">
        <v>0</v>
      </c>
    </row>
    <row r="17" spans="1:2" ht="15.75" customHeight="1" x14ac:dyDescent="0.25">
      <c r="A17" s="16" t="s">
        <v>156</v>
      </c>
      <c r="B17" s="4">
        <v>3</v>
      </c>
    </row>
    <row r="18" spans="1:2" ht="15.75" customHeight="1" x14ac:dyDescent="0.25">
      <c r="A18" s="16" t="s">
        <v>115</v>
      </c>
      <c r="B18" s="4">
        <v>0</v>
      </c>
    </row>
    <row r="19" spans="1:2" ht="15.75" customHeight="1" x14ac:dyDescent="0.25">
      <c r="A19" s="25" t="s">
        <v>102</v>
      </c>
      <c r="B19" s="4"/>
    </row>
    <row r="20" spans="1:2" ht="15.75" customHeight="1" x14ac:dyDescent="0.25">
      <c r="A20" s="16" t="s">
        <v>96</v>
      </c>
      <c r="B20" s="4">
        <v>1</v>
      </c>
    </row>
    <row r="21" spans="1:2" ht="15.75" customHeight="1" x14ac:dyDescent="0.25">
      <c r="A21" s="25" t="s">
        <v>153</v>
      </c>
      <c r="B21" s="4">
        <v>6</v>
      </c>
    </row>
    <row r="22" spans="1:2" ht="15.75" customHeight="1" x14ac:dyDescent="0.25">
      <c r="A22" s="25" t="s">
        <v>100</v>
      </c>
      <c r="B22" s="4">
        <v>6</v>
      </c>
    </row>
    <row r="23" spans="1:2" ht="15.75" customHeight="1" x14ac:dyDescent="0.25">
      <c r="A23" s="25" t="s">
        <v>98</v>
      </c>
      <c r="B23" s="4"/>
    </row>
    <row r="24" spans="1:2" ht="15.75" customHeight="1" x14ac:dyDescent="0.25">
      <c r="A24" s="16" t="s">
        <v>130</v>
      </c>
      <c r="B24" s="4">
        <v>1</v>
      </c>
    </row>
    <row r="25" spans="1:2" ht="15.75" customHeight="1" x14ac:dyDescent="0.25">
      <c r="A25" s="16" t="s">
        <v>294</v>
      </c>
      <c r="B25" s="4"/>
    </row>
    <row r="26" spans="1:2" ht="15.75" customHeight="1" x14ac:dyDescent="0.25">
      <c r="A26" s="16" t="s">
        <v>185</v>
      </c>
      <c r="B26" s="4">
        <v>0</v>
      </c>
    </row>
    <row r="27" spans="1:2" ht="15.75" customHeight="1" x14ac:dyDescent="0.25">
      <c r="A27" s="16" t="s">
        <v>333</v>
      </c>
      <c r="B27" s="4"/>
    </row>
    <row r="28" spans="1:2" ht="15.75" customHeight="1" x14ac:dyDescent="0.25">
      <c r="A28" s="25" t="s">
        <v>150</v>
      </c>
      <c r="B28" s="4">
        <v>0</v>
      </c>
    </row>
    <row r="29" spans="1:2" ht="15.75" customHeight="1" x14ac:dyDescent="0.25">
      <c r="A29" s="16" t="s">
        <v>128</v>
      </c>
      <c r="B29" s="4">
        <v>3</v>
      </c>
    </row>
    <row r="30" spans="1:2" ht="15.75" customHeight="1" x14ac:dyDescent="0.25">
      <c r="A30" s="25" t="s">
        <v>347</v>
      </c>
      <c r="B30" s="4">
        <v>1</v>
      </c>
    </row>
    <row r="31" spans="1:2" ht="15.75" customHeight="1" x14ac:dyDescent="0.25">
      <c r="A31" s="16" t="s">
        <v>175</v>
      </c>
      <c r="B31" s="4">
        <v>3</v>
      </c>
    </row>
    <row r="32" spans="1:2" ht="15.75" customHeight="1" x14ac:dyDescent="0.25">
      <c r="A32" s="16" t="s">
        <v>135</v>
      </c>
      <c r="B32" s="4"/>
    </row>
    <row r="33" spans="1:2" ht="15.75" customHeight="1" x14ac:dyDescent="0.25">
      <c r="A33" s="25" t="s">
        <v>111</v>
      </c>
      <c r="B33" s="4"/>
    </row>
    <row r="34" spans="1:2" ht="15.75" customHeight="1" x14ac:dyDescent="0.25">
      <c r="A34" s="3" t="s">
        <v>231</v>
      </c>
      <c r="B34" s="4">
        <v>0</v>
      </c>
    </row>
    <row r="35" spans="1:2" ht="15.75" customHeight="1" x14ac:dyDescent="0.25">
      <c r="A35" s="16" t="s">
        <v>118</v>
      </c>
      <c r="B35" s="4"/>
    </row>
    <row r="36" spans="1:2" ht="15.75" customHeight="1" x14ac:dyDescent="0.25">
      <c r="A36" s="16" t="s">
        <v>161</v>
      </c>
      <c r="B36" s="4">
        <v>1</v>
      </c>
    </row>
    <row r="37" spans="1:2" ht="15.75" customHeight="1" x14ac:dyDescent="0.25">
      <c r="A37" s="25" t="s">
        <v>159</v>
      </c>
      <c r="B37" s="4">
        <v>1</v>
      </c>
    </row>
    <row r="38" spans="1:2" ht="15.75" customHeight="1" x14ac:dyDescent="0.25">
      <c r="A38" s="25" t="s">
        <v>85</v>
      </c>
      <c r="B38" s="4">
        <v>0</v>
      </c>
    </row>
    <row r="39" spans="1:2" ht="15.75" customHeight="1" x14ac:dyDescent="0.25">
      <c r="A39" s="25" t="s">
        <v>86</v>
      </c>
      <c r="B39" s="4"/>
    </row>
    <row r="40" spans="1:2" ht="15.75" customHeight="1" x14ac:dyDescent="0.25">
      <c r="A40" s="25" t="s">
        <v>90</v>
      </c>
      <c r="B40" s="4">
        <v>1</v>
      </c>
    </row>
    <row r="41" spans="1:2" ht="15.75" customHeight="1" x14ac:dyDescent="0.25">
      <c r="A41" s="16" t="s">
        <v>143</v>
      </c>
      <c r="B41" s="4">
        <v>0</v>
      </c>
    </row>
    <row r="42" spans="1:2" ht="15.75" customHeight="1" x14ac:dyDescent="0.25">
      <c r="A42" s="25" t="s">
        <v>192</v>
      </c>
      <c r="B42" s="4">
        <v>1</v>
      </c>
    </row>
    <row r="43" spans="1:2" ht="15.75" customHeight="1" x14ac:dyDescent="0.25">
      <c r="A43" s="16" t="s">
        <v>106</v>
      </c>
      <c r="B43" s="4">
        <v>0</v>
      </c>
    </row>
    <row r="44" spans="1:2" ht="15.75" customHeight="1" x14ac:dyDescent="0.25">
      <c r="A44" s="25" t="s">
        <v>129</v>
      </c>
      <c r="B44" s="4">
        <v>0</v>
      </c>
    </row>
    <row r="45" spans="1:2" ht="15.75" customHeight="1" x14ac:dyDescent="0.25">
      <c r="A45" s="25" t="s">
        <v>110</v>
      </c>
      <c r="B45" s="4">
        <v>6</v>
      </c>
    </row>
    <row r="46" spans="1:2" ht="15.75" customHeight="1" x14ac:dyDescent="0.25">
      <c r="A46" s="25" t="s">
        <v>202</v>
      </c>
      <c r="B46" s="4">
        <v>1</v>
      </c>
    </row>
    <row r="47" spans="1:2" ht="15.75" customHeight="1" x14ac:dyDescent="0.25">
      <c r="A47" s="25" t="s">
        <v>141</v>
      </c>
      <c r="B47" s="4">
        <v>0</v>
      </c>
    </row>
    <row r="48" spans="1:2" ht="15.75" customHeight="1" x14ac:dyDescent="0.25">
      <c r="A48" s="25" t="s">
        <v>107</v>
      </c>
      <c r="B48" s="4"/>
    </row>
    <row r="49" spans="1:2" ht="15.75" customHeight="1" x14ac:dyDescent="0.25">
      <c r="A49" s="16" t="s">
        <v>122</v>
      </c>
      <c r="B49" s="4"/>
    </row>
    <row r="50" spans="1:2" ht="15.75" customHeight="1" x14ac:dyDescent="0.25">
      <c r="A50" s="16" t="s">
        <v>146</v>
      </c>
      <c r="B50" s="4">
        <v>1</v>
      </c>
    </row>
    <row r="51" spans="1:2" ht="15.75" customHeight="1" x14ac:dyDescent="0.25">
      <c r="A51" s="25" t="s">
        <v>119</v>
      </c>
      <c r="B51" s="4">
        <v>3</v>
      </c>
    </row>
    <row r="52" spans="1:2" ht="15.75" customHeight="1" x14ac:dyDescent="0.25">
      <c r="A52" s="25" t="s">
        <v>95</v>
      </c>
      <c r="B52" s="4">
        <v>3</v>
      </c>
    </row>
    <row r="53" spans="1:2" ht="15.75" customHeight="1" x14ac:dyDescent="0.25">
      <c r="A53" s="25" t="s">
        <v>182</v>
      </c>
      <c r="B53" s="4">
        <v>6</v>
      </c>
    </row>
    <row r="54" spans="1:2" ht="15.75" customHeight="1" x14ac:dyDescent="0.25">
      <c r="A54" s="16" t="s">
        <v>84</v>
      </c>
      <c r="B54" s="4"/>
    </row>
    <row r="55" spans="1:2" ht="15.75" customHeight="1" x14ac:dyDescent="0.25">
      <c r="A55" s="25" t="s">
        <v>125</v>
      </c>
      <c r="B55" s="4"/>
    </row>
    <row r="56" spans="1:2" ht="15.75" customHeight="1" x14ac:dyDescent="0.25">
      <c r="A56" s="16" t="s">
        <v>123</v>
      </c>
      <c r="B56" s="4">
        <v>0</v>
      </c>
    </row>
    <row r="57" spans="1:2" ht="15.75" customHeight="1" x14ac:dyDescent="0.25">
      <c r="A57" s="25" t="s">
        <v>121</v>
      </c>
      <c r="B57" s="4">
        <v>0</v>
      </c>
    </row>
    <row r="58" spans="1:2" ht="15.75" customHeight="1" x14ac:dyDescent="0.25">
      <c r="A58" s="16" t="s">
        <v>154</v>
      </c>
      <c r="B58" s="4"/>
    </row>
    <row r="59" spans="1:2" ht="15.75" customHeight="1" x14ac:dyDescent="0.25">
      <c r="A59" s="25" t="s">
        <v>190</v>
      </c>
      <c r="B59" s="4">
        <v>0</v>
      </c>
    </row>
    <row r="60" spans="1:2" ht="15.75" customHeight="1" x14ac:dyDescent="0.25">
      <c r="A60" s="25" t="s">
        <v>145</v>
      </c>
      <c r="B60" s="4"/>
    </row>
    <row r="61" spans="1:2" ht="15.75" customHeight="1" x14ac:dyDescent="0.25">
      <c r="A61" s="16" t="s">
        <v>131</v>
      </c>
      <c r="B61" s="4">
        <v>3</v>
      </c>
    </row>
    <row r="62" spans="1:2" ht="15.75" customHeight="1" x14ac:dyDescent="0.25">
      <c r="A62" s="16" t="s">
        <v>126</v>
      </c>
      <c r="B62" s="4">
        <v>6</v>
      </c>
    </row>
    <row r="63" spans="1:2" ht="15.75" customHeight="1" x14ac:dyDescent="0.25">
      <c r="A63" s="16" t="s">
        <v>291</v>
      </c>
      <c r="B63" s="4">
        <v>0</v>
      </c>
    </row>
    <row r="64" spans="1:2" ht="15.75" customHeight="1" x14ac:dyDescent="0.25">
      <c r="A64" s="16" t="s">
        <v>350</v>
      </c>
      <c r="B64" s="4">
        <v>3</v>
      </c>
    </row>
    <row r="65" spans="1:2" ht="15.75" customHeight="1" x14ac:dyDescent="0.25">
      <c r="A65" s="25" t="s">
        <v>120</v>
      </c>
      <c r="B65" s="4"/>
    </row>
    <row r="66" spans="1:2" ht="15.75" customHeight="1" x14ac:dyDescent="0.25">
      <c r="A66" s="25" t="s">
        <v>87</v>
      </c>
      <c r="B66" s="4"/>
    </row>
    <row r="67" spans="1:2" ht="15.75" customHeight="1" x14ac:dyDescent="0.25">
      <c r="A67" s="16" t="s">
        <v>83</v>
      </c>
      <c r="B67" s="4"/>
    </row>
    <row r="68" spans="1:2" ht="15.75" customHeight="1" x14ac:dyDescent="0.25">
      <c r="A68" s="16" t="s">
        <v>108</v>
      </c>
      <c r="B68" s="4">
        <v>1</v>
      </c>
    </row>
    <row r="69" spans="1:2" ht="15.75" customHeight="1" x14ac:dyDescent="0.25">
      <c r="A69" s="16" t="s">
        <v>208</v>
      </c>
      <c r="B69" s="4">
        <v>0</v>
      </c>
    </row>
    <row r="70" spans="1:2" ht="15.75" customHeight="1" x14ac:dyDescent="0.25">
      <c r="A70" s="25" t="s">
        <v>191</v>
      </c>
      <c r="B70" s="4"/>
    </row>
    <row r="71" spans="1:2" ht="15.75" customHeight="1" x14ac:dyDescent="0.25">
      <c r="A71" s="25" t="s">
        <v>89</v>
      </c>
      <c r="B71" s="4">
        <v>1</v>
      </c>
    </row>
    <row r="72" spans="1:2" ht="15.75" customHeight="1" x14ac:dyDescent="0.25">
      <c r="A72" s="16" t="s">
        <v>176</v>
      </c>
      <c r="B72" s="4">
        <v>0</v>
      </c>
    </row>
    <row r="73" spans="1:2" ht="15.75" customHeight="1" x14ac:dyDescent="0.25">
      <c r="A73" s="25" t="s">
        <v>103</v>
      </c>
      <c r="B73" s="4"/>
    </row>
    <row r="74" spans="1:2" ht="15.75" customHeight="1" x14ac:dyDescent="0.25">
      <c r="A74" s="25" t="s">
        <v>349</v>
      </c>
      <c r="B74" s="4">
        <v>0</v>
      </c>
    </row>
    <row r="75" spans="1:2" ht="15.75" customHeight="1" x14ac:dyDescent="0.25">
      <c r="A75" s="16" t="s">
        <v>173</v>
      </c>
      <c r="B75" s="4"/>
    </row>
    <row r="76" spans="1:2" ht="15.75" customHeight="1" x14ac:dyDescent="0.25">
      <c r="A76" s="25" t="s">
        <v>92</v>
      </c>
      <c r="B76" s="4">
        <v>0</v>
      </c>
    </row>
    <row r="77" spans="1:2" ht="15.75" customHeight="1" x14ac:dyDescent="0.25">
      <c r="A77" s="25" t="s">
        <v>91</v>
      </c>
      <c r="B77" s="4"/>
    </row>
    <row r="78" spans="1:2" ht="15.75" customHeight="1" x14ac:dyDescent="0.25">
      <c r="A78" s="16" t="s">
        <v>148</v>
      </c>
      <c r="B78" s="4">
        <v>3</v>
      </c>
    </row>
    <row r="79" spans="1:2" ht="15.75" customHeight="1" x14ac:dyDescent="0.25">
      <c r="A79" s="16" t="s">
        <v>216</v>
      </c>
      <c r="B79" s="4">
        <v>3</v>
      </c>
    </row>
    <row r="80" spans="1:2" ht="15.75" customHeight="1" x14ac:dyDescent="0.25">
      <c r="A80" s="16" t="s">
        <v>155</v>
      </c>
      <c r="B80" s="4">
        <v>20</v>
      </c>
    </row>
    <row r="81" spans="1:2" ht="15.75" customHeight="1" x14ac:dyDescent="0.25">
      <c r="A81" s="25" t="s">
        <v>138</v>
      </c>
      <c r="B81" s="4">
        <v>0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92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84"/>
  <sheetViews>
    <sheetView topLeftCell="A58" workbookViewId="0">
      <selection activeCell="A58"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360</v>
      </c>
      <c r="B1" s="4" t="s">
        <v>361</v>
      </c>
    </row>
    <row r="2" spans="1:2" ht="15.75" customHeight="1" x14ac:dyDescent="0.25">
      <c r="A2" s="16" t="s">
        <v>93</v>
      </c>
      <c r="B2" s="4">
        <v>6</v>
      </c>
    </row>
    <row r="3" spans="1:2" ht="15.75" customHeight="1" x14ac:dyDescent="0.25">
      <c r="A3" s="16" t="s">
        <v>136</v>
      </c>
      <c r="B3" s="4"/>
    </row>
    <row r="4" spans="1:2" ht="15.75" customHeight="1" x14ac:dyDescent="0.25">
      <c r="A4" s="25" t="s">
        <v>158</v>
      </c>
      <c r="B4" s="4">
        <v>6</v>
      </c>
    </row>
    <row r="5" spans="1:2" ht="15.75" customHeight="1" x14ac:dyDescent="0.25">
      <c r="A5" s="16" t="s">
        <v>99</v>
      </c>
      <c r="B5" s="4">
        <v>1</v>
      </c>
    </row>
    <row r="6" spans="1:2" ht="15.75" customHeight="1" x14ac:dyDescent="0.25">
      <c r="A6" s="25" t="s">
        <v>215</v>
      </c>
      <c r="B6" s="4">
        <v>3</v>
      </c>
    </row>
    <row r="7" spans="1:2" ht="15.75" customHeight="1" x14ac:dyDescent="0.25">
      <c r="A7" s="25" t="s">
        <v>97</v>
      </c>
      <c r="B7" s="4">
        <v>1</v>
      </c>
    </row>
    <row r="8" spans="1:2" ht="15.75" customHeight="1" x14ac:dyDescent="0.25">
      <c r="A8" s="16" t="s">
        <v>359</v>
      </c>
      <c r="B8" s="4">
        <v>1</v>
      </c>
    </row>
    <row r="9" spans="1:2" ht="15.75" customHeight="1" x14ac:dyDescent="0.25">
      <c r="A9" s="16" t="s">
        <v>88</v>
      </c>
      <c r="B9" s="4">
        <v>6</v>
      </c>
    </row>
    <row r="10" spans="1:2" ht="15.75" customHeight="1" x14ac:dyDescent="0.25">
      <c r="A10" s="25" t="s">
        <v>276</v>
      </c>
      <c r="B10" s="4">
        <v>3</v>
      </c>
    </row>
    <row r="11" spans="1:2" ht="15.75" customHeight="1" x14ac:dyDescent="0.25">
      <c r="A11" s="25" t="s">
        <v>157</v>
      </c>
      <c r="B11" s="4">
        <v>1</v>
      </c>
    </row>
    <row r="12" spans="1:2" ht="15.75" customHeight="1" x14ac:dyDescent="0.25">
      <c r="A12" s="16" t="s">
        <v>117</v>
      </c>
      <c r="B12" s="4"/>
    </row>
    <row r="13" spans="1:2" ht="15.75" customHeight="1" x14ac:dyDescent="0.25">
      <c r="A13" s="16" t="s">
        <v>109</v>
      </c>
      <c r="B13" s="4">
        <v>1</v>
      </c>
    </row>
    <row r="14" spans="1:2" ht="15.75" customHeight="1" x14ac:dyDescent="0.25">
      <c r="A14" s="16" t="s">
        <v>104</v>
      </c>
      <c r="B14" s="4">
        <v>1</v>
      </c>
    </row>
    <row r="15" spans="1:2" ht="15.75" customHeight="1" x14ac:dyDescent="0.25">
      <c r="A15" s="16" t="s">
        <v>101</v>
      </c>
      <c r="B15" s="4">
        <v>1</v>
      </c>
    </row>
    <row r="16" spans="1:2" ht="15.75" customHeight="1" x14ac:dyDescent="0.25">
      <c r="A16" s="16" t="s">
        <v>139</v>
      </c>
      <c r="B16" s="4">
        <v>1</v>
      </c>
    </row>
    <row r="17" spans="1:2" ht="15.75" customHeight="1" x14ac:dyDescent="0.25">
      <c r="A17" s="16" t="s">
        <v>156</v>
      </c>
      <c r="B17" s="4">
        <v>1</v>
      </c>
    </row>
    <row r="18" spans="1:2" ht="15.75" customHeight="1" x14ac:dyDescent="0.25">
      <c r="A18" s="16" t="s">
        <v>115</v>
      </c>
      <c r="B18" s="4"/>
    </row>
    <row r="19" spans="1:2" ht="15.75" customHeight="1" x14ac:dyDescent="0.25">
      <c r="A19" s="25" t="s">
        <v>102</v>
      </c>
      <c r="B19" s="4">
        <v>1</v>
      </c>
    </row>
    <row r="20" spans="1:2" ht="15.75" customHeight="1" x14ac:dyDescent="0.25">
      <c r="A20" s="16" t="s">
        <v>96</v>
      </c>
      <c r="B20" s="4">
        <v>1</v>
      </c>
    </row>
    <row r="21" spans="1:2" ht="15.75" customHeight="1" x14ac:dyDescent="0.25">
      <c r="A21" s="25" t="s">
        <v>100</v>
      </c>
      <c r="B21" s="4">
        <v>1</v>
      </c>
    </row>
    <row r="22" spans="1:2" ht="15.75" customHeight="1" x14ac:dyDescent="0.25">
      <c r="A22" s="25" t="s">
        <v>98</v>
      </c>
      <c r="B22" s="4">
        <v>10</v>
      </c>
    </row>
    <row r="23" spans="1:2" ht="15.75" customHeight="1" x14ac:dyDescent="0.25">
      <c r="A23" s="16" t="s">
        <v>130</v>
      </c>
      <c r="B23" s="4">
        <v>6</v>
      </c>
    </row>
    <row r="24" spans="1:2" ht="15.75" customHeight="1" x14ac:dyDescent="0.25">
      <c r="A24" s="16" t="s">
        <v>294</v>
      </c>
      <c r="B24" s="4">
        <v>1</v>
      </c>
    </row>
    <row r="25" spans="1:2" ht="15.75" customHeight="1" x14ac:dyDescent="0.25">
      <c r="A25" s="16" t="s">
        <v>185</v>
      </c>
      <c r="B25" s="4">
        <v>1</v>
      </c>
    </row>
    <row r="26" spans="1:2" ht="15.75" customHeight="1" x14ac:dyDescent="0.25">
      <c r="A26" s="16" t="s">
        <v>333</v>
      </c>
      <c r="B26" s="4">
        <v>1</v>
      </c>
    </row>
    <row r="27" spans="1:2" ht="15.75" customHeight="1" x14ac:dyDescent="0.25">
      <c r="A27" s="25" t="s">
        <v>150</v>
      </c>
      <c r="B27" s="4">
        <v>1</v>
      </c>
    </row>
    <row r="28" spans="1:2" ht="15.75" customHeight="1" x14ac:dyDescent="0.25">
      <c r="A28" s="16" t="s">
        <v>128</v>
      </c>
      <c r="B28" s="4">
        <v>6</v>
      </c>
    </row>
    <row r="29" spans="1:2" ht="15.75" customHeight="1" x14ac:dyDescent="0.25">
      <c r="A29" s="25" t="s">
        <v>347</v>
      </c>
      <c r="B29" s="4">
        <v>1</v>
      </c>
    </row>
    <row r="30" spans="1:2" ht="15.75" customHeight="1" x14ac:dyDescent="0.25">
      <c r="A30" s="16" t="s">
        <v>175</v>
      </c>
      <c r="B30" s="4">
        <v>3</v>
      </c>
    </row>
    <row r="31" spans="1:2" ht="15.75" customHeight="1" x14ac:dyDescent="0.25">
      <c r="A31" s="16" t="s">
        <v>135</v>
      </c>
      <c r="B31" s="4">
        <v>3</v>
      </c>
    </row>
    <row r="32" spans="1:2" ht="15.75" customHeight="1" x14ac:dyDescent="0.25">
      <c r="A32" s="25" t="s">
        <v>111</v>
      </c>
      <c r="B32" s="4">
        <v>3</v>
      </c>
    </row>
    <row r="33" spans="1:2" ht="15.75" customHeight="1" x14ac:dyDescent="0.25">
      <c r="A33" s="25" t="s">
        <v>210</v>
      </c>
      <c r="B33" s="4">
        <v>1</v>
      </c>
    </row>
    <row r="34" spans="1:2" ht="15.75" customHeight="1" x14ac:dyDescent="0.25">
      <c r="A34" s="16" t="s">
        <v>118</v>
      </c>
      <c r="B34" s="4">
        <v>1</v>
      </c>
    </row>
    <row r="35" spans="1:2" ht="15.75" customHeight="1" x14ac:dyDescent="0.25">
      <c r="A35" s="16" t="s">
        <v>161</v>
      </c>
      <c r="B35" s="4"/>
    </row>
    <row r="36" spans="1:2" ht="15.75" customHeight="1" x14ac:dyDescent="0.25">
      <c r="A36" s="25" t="s">
        <v>85</v>
      </c>
      <c r="B36" s="4"/>
    </row>
    <row r="37" spans="1:2" ht="15.75" customHeight="1" x14ac:dyDescent="0.25">
      <c r="A37" s="25" t="s">
        <v>86</v>
      </c>
      <c r="B37" s="4">
        <v>1</v>
      </c>
    </row>
    <row r="38" spans="1:2" ht="15.75" customHeight="1" x14ac:dyDescent="0.25">
      <c r="A38" s="25" t="s">
        <v>124</v>
      </c>
      <c r="B38" s="4">
        <v>1</v>
      </c>
    </row>
    <row r="39" spans="1:2" ht="15.75" customHeight="1" x14ac:dyDescent="0.25">
      <c r="A39" s="25" t="s">
        <v>90</v>
      </c>
      <c r="B39" s="4">
        <v>3</v>
      </c>
    </row>
    <row r="40" spans="1:2" ht="15.75" customHeight="1" x14ac:dyDescent="0.25">
      <c r="A40" s="16" t="s">
        <v>143</v>
      </c>
      <c r="B40" s="4">
        <v>1</v>
      </c>
    </row>
    <row r="41" spans="1:2" ht="15.75" customHeight="1" x14ac:dyDescent="0.25">
      <c r="A41" s="25" t="s">
        <v>192</v>
      </c>
      <c r="B41" s="4">
        <v>1</v>
      </c>
    </row>
    <row r="42" spans="1:2" ht="15.75" customHeight="1" x14ac:dyDescent="0.25">
      <c r="A42" s="16" t="s">
        <v>106</v>
      </c>
      <c r="B42" s="4">
        <v>3</v>
      </c>
    </row>
    <row r="43" spans="1:2" ht="15.75" customHeight="1" x14ac:dyDescent="0.25">
      <c r="A43" s="25" t="s">
        <v>110</v>
      </c>
      <c r="B43" s="4">
        <v>6</v>
      </c>
    </row>
    <row r="44" spans="1:2" ht="15.75" customHeight="1" x14ac:dyDescent="0.25">
      <c r="A44" s="25" t="s">
        <v>202</v>
      </c>
      <c r="B44" s="4">
        <v>6</v>
      </c>
    </row>
    <row r="45" spans="1:2" ht="15.75" customHeight="1" x14ac:dyDescent="0.25">
      <c r="A45" s="25" t="s">
        <v>141</v>
      </c>
      <c r="B45" s="4">
        <v>1</v>
      </c>
    </row>
    <row r="46" spans="1:2" ht="15.75" customHeight="1" x14ac:dyDescent="0.25">
      <c r="A46" s="25" t="s">
        <v>107</v>
      </c>
      <c r="B46" s="4" t="s">
        <v>201</v>
      </c>
    </row>
    <row r="47" spans="1:2" ht="15.75" customHeight="1" x14ac:dyDescent="0.25">
      <c r="A47" s="16" t="s">
        <v>122</v>
      </c>
      <c r="B47" s="4">
        <v>1</v>
      </c>
    </row>
    <row r="48" spans="1:2" ht="15.75" customHeight="1" x14ac:dyDescent="0.25">
      <c r="A48" s="16" t="s">
        <v>146</v>
      </c>
      <c r="B48" s="4">
        <v>1</v>
      </c>
    </row>
    <row r="49" spans="1:2" ht="15.75" customHeight="1" x14ac:dyDescent="0.25">
      <c r="A49" s="25" t="s">
        <v>119</v>
      </c>
      <c r="B49" s="4">
        <v>3</v>
      </c>
    </row>
    <row r="50" spans="1:2" ht="15.75" customHeight="1" x14ac:dyDescent="0.25">
      <c r="A50" s="25" t="s">
        <v>95</v>
      </c>
      <c r="B50" s="4">
        <v>1</v>
      </c>
    </row>
    <row r="51" spans="1:2" ht="15.75" customHeight="1" x14ac:dyDescent="0.25">
      <c r="A51" s="25" t="s">
        <v>182</v>
      </c>
      <c r="B51" s="4"/>
    </row>
    <row r="52" spans="1:2" ht="15.75" customHeight="1" x14ac:dyDescent="0.25">
      <c r="A52" s="16" t="s">
        <v>84</v>
      </c>
      <c r="B52" s="4"/>
    </row>
    <row r="53" spans="1:2" ht="15.75" customHeight="1" x14ac:dyDescent="0.25">
      <c r="A53" s="25" t="s">
        <v>125</v>
      </c>
      <c r="B53" s="4">
        <v>1</v>
      </c>
    </row>
    <row r="54" spans="1:2" ht="15.75" customHeight="1" x14ac:dyDescent="0.25">
      <c r="A54" s="16" t="s">
        <v>123</v>
      </c>
      <c r="B54" s="4"/>
    </row>
    <row r="55" spans="1:2" ht="15.75" customHeight="1" x14ac:dyDescent="0.25">
      <c r="A55" s="25" t="s">
        <v>121</v>
      </c>
      <c r="B55" s="4"/>
    </row>
    <row r="56" spans="1:2" ht="15.75" customHeight="1" x14ac:dyDescent="0.25">
      <c r="A56" s="16" t="s">
        <v>154</v>
      </c>
      <c r="B56" s="4">
        <v>3</v>
      </c>
    </row>
    <row r="57" spans="1:2" ht="15.75" customHeight="1" x14ac:dyDescent="0.25">
      <c r="A57" s="25" t="s">
        <v>190</v>
      </c>
      <c r="B57" s="4">
        <v>6</v>
      </c>
    </row>
    <row r="58" spans="1:2" ht="15.75" customHeight="1" x14ac:dyDescent="0.25">
      <c r="A58" s="25" t="s">
        <v>145</v>
      </c>
      <c r="B58" s="4">
        <v>1</v>
      </c>
    </row>
    <row r="59" spans="1:2" ht="15.75" customHeight="1" x14ac:dyDescent="0.25">
      <c r="A59" s="16" t="s">
        <v>131</v>
      </c>
      <c r="B59" s="4">
        <v>3</v>
      </c>
    </row>
    <row r="60" spans="1:2" ht="15.75" customHeight="1" x14ac:dyDescent="0.25">
      <c r="A60" s="3" t="s">
        <v>325</v>
      </c>
      <c r="B60" s="4">
        <v>1</v>
      </c>
    </row>
    <row r="61" spans="1:2" ht="15.75" customHeight="1" x14ac:dyDescent="0.25">
      <c r="A61" s="16" t="s">
        <v>126</v>
      </c>
      <c r="B61" s="4">
        <v>3</v>
      </c>
    </row>
    <row r="62" spans="1:2" ht="15.75" customHeight="1" x14ac:dyDescent="0.25">
      <c r="A62" s="16" t="s">
        <v>291</v>
      </c>
      <c r="B62" s="4"/>
    </row>
    <row r="63" spans="1:2" ht="15.75" customHeight="1" x14ac:dyDescent="0.25">
      <c r="A63" s="16" t="s">
        <v>350</v>
      </c>
      <c r="B63" s="4">
        <v>1</v>
      </c>
    </row>
    <row r="64" spans="1:2" ht="15.75" customHeight="1" x14ac:dyDescent="0.25">
      <c r="A64" s="25" t="s">
        <v>120</v>
      </c>
      <c r="B64" s="4">
        <v>20</v>
      </c>
    </row>
    <row r="65" spans="1:2" ht="15.75" customHeight="1" x14ac:dyDescent="0.25">
      <c r="A65" s="25" t="s">
        <v>87</v>
      </c>
      <c r="B65" s="4">
        <v>3</v>
      </c>
    </row>
    <row r="66" spans="1:2" ht="15.75" customHeight="1" x14ac:dyDescent="0.25">
      <c r="A66" s="16" t="s">
        <v>83</v>
      </c>
      <c r="B66" s="4">
        <v>10</v>
      </c>
    </row>
    <row r="67" spans="1:2" ht="15.75" customHeight="1" x14ac:dyDescent="0.25">
      <c r="A67" s="25" t="s">
        <v>358</v>
      </c>
      <c r="B67" s="4">
        <v>1</v>
      </c>
    </row>
    <row r="68" spans="1:2" ht="15.75" customHeight="1" x14ac:dyDescent="0.25">
      <c r="A68" s="16" t="s">
        <v>108</v>
      </c>
      <c r="B68" s="4"/>
    </row>
    <row r="69" spans="1:2" ht="15.75" customHeight="1" x14ac:dyDescent="0.25">
      <c r="A69" s="16" t="s">
        <v>208</v>
      </c>
      <c r="B69" s="4"/>
    </row>
    <row r="70" spans="1:2" ht="15.75" customHeight="1" x14ac:dyDescent="0.25">
      <c r="A70" s="25" t="s">
        <v>191</v>
      </c>
      <c r="B70" s="4">
        <v>15</v>
      </c>
    </row>
    <row r="71" spans="1:2" ht="15.75" customHeight="1" x14ac:dyDescent="0.25">
      <c r="A71" s="25" t="s">
        <v>89</v>
      </c>
      <c r="B71" s="4">
        <v>1</v>
      </c>
    </row>
    <row r="72" spans="1:2" ht="15.75" customHeight="1" x14ac:dyDescent="0.25">
      <c r="A72" s="16" t="s">
        <v>176</v>
      </c>
      <c r="B72" s="4">
        <v>1</v>
      </c>
    </row>
    <row r="73" spans="1:2" ht="15.75" customHeight="1" x14ac:dyDescent="0.25">
      <c r="A73" s="25" t="s">
        <v>103</v>
      </c>
      <c r="B73" s="4">
        <v>3</v>
      </c>
    </row>
    <row r="74" spans="1:2" ht="15.75" customHeight="1" x14ac:dyDescent="0.25">
      <c r="A74" s="25" t="s">
        <v>349</v>
      </c>
      <c r="B74" s="4"/>
    </row>
    <row r="75" spans="1:2" ht="15.75" customHeight="1" x14ac:dyDescent="0.25">
      <c r="A75" s="16" t="s">
        <v>173</v>
      </c>
      <c r="B75" s="4">
        <v>1</v>
      </c>
    </row>
    <row r="76" spans="1:2" ht="15.75" customHeight="1" x14ac:dyDescent="0.25">
      <c r="A76" s="25" t="s">
        <v>92</v>
      </c>
      <c r="B76" s="4"/>
    </row>
    <row r="77" spans="1:2" ht="15.75" customHeight="1" x14ac:dyDescent="0.25">
      <c r="A77" s="25" t="s">
        <v>91</v>
      </c>
      <c r="B77" s="4">
        <v>1</v>
      </c>
    </row>
    <row r="78" spans="1:2" ht="15.75" customHeight="1" x14ac:dyDescent="0.25">
      <c r="A78" s="25" t="s">
        <v>116</v>
      </c>
      <c r="B78" s="4">
        <v>1</v>
      </c>
    </row>
    <row r="79" spans="1:2" ht="15.75" customHeight="1" x14ac:dyDescent="0.25">
      <c r="A79" s="16" t="s">
        <v>216</v>
      </c>
      <c r="B79" s="4"/>
    </row>
    <row r="80" spans="1:2" ht="15.75" customHeight="1" x14ac:dyDescent="0.25">
      <c r="A80" s="16" t="s">
        <v>155</v>
      </c>
      <c r="B80" s="4">
        <v>6</v>
      </c>
    </row>
    <row r="81" spans="1:2" ht="15.75" customHeight="1" x14ac:dyDescent="0.25">
      <c r="A81" s="25" t="s">
        <v>138</v>
      </c>
      <c r="B81" s="4">
        <v>1</v>
      </c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186</v>
      </c>
    </row>
  </sheetData>
  <sortState xmlns:xlrd2="http://schemas.microsoft.com/office/spreadsheetml/2017/richdata2" ref="A8:A66">
    <sortCondition ref="A66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8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311</v>
      </c>
      <c r="B1" s="4" t="s">
        <v>364</v>
      </c>
    </row>
    <row r="2" spans="1:2" ht="15.75" customHeight="1" x14ac:dyDescent="0.25">
      <c r="A2" s="16" t="s">
        <v>93</v>
      </c>
      <c r="B2" s="4">
        <v>6</v>
      </c>
    </row>
    <row r="3" spans="1:2" ht="15.75" customHeight="1" x14ac:dyDescent="0.25">
      <c r="A3" s="25" t="s">
        <v>162</v>
      </c>
      <c r="B3" s="4">
        <v>0</v>
      </c>
    </row>
    <row r="4" spans="1:2" ht="15.75" customHeight="1" x14ac:dyDescent="0.25">
      <c r="A4" s="16" t="s">
        <v>136</v>
      </c>
      <c r="B4" s="4"/>
    </row>
    <row r="5" spans="1:2" ht="15.75" customHeight="1" x14ac:dyDescent="0.25">
      <c r="A5" s="25" t="s">
        <v>158</v>
      </c>
      <c r="B5" s="4">
        <v>1</v>
      </c>
    </row>
    <row r="6" spans="1:2" ht="15.75" customHeight="1" x14ac:dyDescent="0.25">
      <c r="A6" s="16" t="s">
        <v>99</v>
      </c>
      <c r="B6" s="4">
        <v>3</v>
      </c>
    </row>
    <row r="7" spans="1:2" ht="15.75" customHeight="1" x14ac:dyDescent="0.25">
      <c r="A7" s="25" t="s">
        <v>215</v>
      </c>
      <c r="B7" s="4">
        <v>3</v>
      </c>
    </row>
    <row r="8" spans="1:2" ht="15.75" customHeight="1" x14ac:dyDescent="0.25">
      <c r="A8" s="25" t="s">
        <v>97</v>
      </c>
      <c r="B8" s="4">
        <v>6</v>
      </c>
    </row>
    <row r="9" spans="1:2" ht="15.75" customHeight="1" x14ac:dyDescent="0.25">
      <c r="A9" s="16" t="s">
        <v>359</v>
      </c>
      <c r="B9" s="4">
        <v>1</v>
      </c>
    </row>
    <row r="10" spans="1:2" ht="15.75" customHeight="1" x14ac:dyDescent="0.25">
      <c r="A10" s="16" t="s">
        <v>88</v>
      </c>
      <c r="B10" s="4">
        <v>1</v>
      </c>
    </row>
    <row r="11" spans="1:2" ht="15.75" customHeight="1" x14ac:dyDescent="0.25">
      <c r="A11" s="25" t="s">
        <v>276</v>
      </c>
      <c r="B11" s="4">
        <v>1</v>
      </c>
    </row>
    <row r="12" spans="1:2" ht="15.75" customHeight="1" x14ac:dyDescent="0.25">
      <c r="A12" s="25" t="s">
        <v>157</v>
      </c>
      <c r="B12" s="4"/>
    </row>
    <row r="13" spans="1:2" ht="15.75" customHeight="1" x14ac:dyDescent="0.25">
      <c r="A13" s="16" t="s">
        <v>117</v>
      </c>
      <c r="B13" s="4"/>
    </row>
    <row r="14" spans="1:2" ht="15.75" customHeight="1" x14ac:dyDescent="0.25">
      <c r="A14" s="16" t="s">
        <v>109</v>
      </c>
      <c r="B14" s="4">
        <v>1</v>
      </c>
    </row>
    <row r="15" spans="1:2" ht="15.75" customHeight="1" x14ac:dyDescent="0.25">
      <c r="A15" s="16" t="s">
        <v>104</v>
      </c>
      <c r="B15" s="4"/>
    </row>
    <row r="16" spans="1:2" ht="15.75" customHeight="1" x14ac:dyDescent="0.25">
      <c r="A16" s="16" t="s">
        <v>101</v>
      </c>
      <c r="B16" s="4">
        <v>3</v>
      </c>
    </row>
    <row r="17" spans="1:2" ht="15.75" customHeight="1" x14ac:dyDescent="0.25">
      <c r="A17" s="16" t="s">
        <v>139</v>
      </c>
      <c r="B17" s="4">
        <v>1</v>
      </c>
    </row>
    <row r="18" spans="1:2" ht="15.75" customHeight="1" x14ac:dyDescent="0.25">
      <c r="A18" s="16" t="s">
        <v>156</v>
      </c>
      <c r="B18" s="4"/>
    </row>
    <row r="19" spans="1:2" ht="15.75" customHeight="1" x14ac:dyDescent="0.25">
      <c r="A19" s="16" t="s">
        <v>115</v>
      </c>
      <c r="B19" s="4"/>
    </row>
    <row r="20" spans="1:2" ht="15.75" customHeight="1" x14ac:dyDescent="0.25">
      <c r="A20" s="25" t="s">
        <v>102</v>
      </c>
      <c r="B20" s="4">
        <v>3</v>
      </c>
    </row>
    <row r="21" spans="1:2" ht="15.75" customHeight="1" x14ac:dyDescent="0.25">
      <c r="A21" s="16" t="s">
        <v>96</v>
      </c>
      <c r="B21" s="4"/>
    </row>
    <row r="22" spans="1:2" ht="15.75" customHeight="1" x14ac:dyDescent="0.25">
      <c r="A22" s="25" t="s">
        <v>100</v>
      </c>
      <c r="B22" s="4">
        <v>3</v>
      </c>
    </row>
    <row r="23" spans="1:2" ht="15.75" customHeight="1" x14ac:dyDescent="0.25">
      <c r="A23" s="25" t="s">
        <v>98</v>
      </c>
      <c r="B23" s="4">
        <v>6</v>
      </c>
    </row>
    <row r="24" spans="1:2" ht="15.75" customHeight="1" x14ac:dyDescent="0.25">
      <c r="A24" s="16" t="s">
        <v>130</v>
      </c>
      <c r="B24" s="4">
        <v>6</v>
      </c>
    </row>
    <row r="25" spans="1:2" ht="15.75" customHeight="1" x14ac:dyDescent="0.25">
      <c r="A25" s="16" t="s">
        <v>294</v>
      </c>
      <c r="B25" s="4">
        <v>1</v>
      </c>
    </row>
    <row r="26" spans="1:2" ht="15.75" customHeight="1" x14ac:dyDescent="0.25">
      <c r="A26" s="25" t="s">
        <v>277</v>
      </c>
      <c r="B26" s="4">
        <v>1</v>
      </c>
    </row>
    <row r="27" spans="1:2" ht="15.75" customHeight="1" x14ac:dyDescent="0.25">
      <c r="A27" s="16" t="s">
        <v>185</v>
      </c>
      <c r="B27" s="4">
        <v>1</v>
      </c>
    </row>
    <row r="28" spans="1:2" ht="15.75" customHeight="1" x14ac:dyDescent="0.25">
      <c r="A28" s="16" t="s">
        <v>333</v>
      </c>
      <c r="B28" s="4">
        <v>1</v>
      </c>
    </row>
    <row r="29" spans="1:2" ht="15.75" customHeight="1" x14ac:dyDescent="0.25">
      <c r="A29" s="25" t="s">
        <v>150</v>
      </c>
      <c r="B29" s="4"/>
    </row>
    <row r="30" spans="1:2" ht="15.75" customHeight="1" x14ac:dyDescent="0.25">
      <c r="A30" s="16" t="s">
        <v>128</v>
      </c>
      <c r="B30" s="4">
        <v>3</v>
      </c>
    </row>
    <row r="31" spans="1:2" ht="15.75" customHeight="1" x14ac:dyDescent="0.25">
      <c r="A31" s="16" t="s">
        <v>175</v>
      </c>
      <c r="B31" s="4">
        <v>6</v>
      </c>
    </row>
    <row r="32" spans="1:2" ht="15.75" customHeight="1" x14ac:dyDescent="0.25">
      <c r="A32" s="16" t="s">
        <v>135</v>
      </c>
      <c r="B32" s="4">
        <v>3</v>
      </c>
    </row>
    <row r="33" spans="1:2" ht="15.75" customHeight="1" x14ac:dyDescent="0.25">
      <c r="A33" s="25" t="s">
        <v>111</v>
      </c>
      <c r="B33" s="4">
        <v>3</v>
      </c>
    </row>
    <row r="34" spans="1:2" ht="15.75" customHeight="1" x14ac:dyDescent="0.25">
      <c r="A34" s="25" t="s">
        <v>210</v>
      </c>
      <c r="B34" s="4"/>
    </row>
    <row r="35" spans="1:2" ht="15.75" customHeight="1" x14ac:dyDescent="0.25">
      <c r="A35" s="16" t="s">
        <v>118</v>
      </c>
      <c r="B35" s="4">
        <v>1</v>
      </c>
    </row>
    <row r="36" spans="1:2" ht="15.75" customHeight="1" x14ac:dyDescent="0.25">
      <c r="A36" s="16" t="s">
        <v>161</v>
      </c>
      <c r="B36" s="4"/>
    </row>
    <row r="37" spans="1:2" ht="15.75" customHeight="1" x14ac:dyDescent="0.25">
      <c r="A37" s="25" t="s">
        <v>85</v>
      </c>
      <c r="B37" s="4"/>
    </row>
    <row r="38" spans="1:2" ht="15.75" customHeight="1" x14ac:dyDescent="0.25">
      <c r="A38" s="25" t="s">
        <v>86</v>
      </c>
      <c r="B38" s="4">
        <v>6</v>
      </c>
    </row>
    <row r="39" spans="1:2" ht="15.75" customHeight="1" x14ac:dyDescent="0.25">
      <c r="A39" s="25" t="s">
        <v>124</v>
      </c>
      <c r="B39" s="4"/>
    </row>
    <row r="40" spans="1:2" ht="15.75" customHeight="1" x14ac:dyDescent="0.25">
      <c r="A40" s="25" t="s">
        <v>90</v>
      </c>
      <c r="B40" s="4">
        <v>1</v>
      </c>
    </row>
    <row r="41" spans="1:2" ht="15.75" customHeight="1" x14ac:dyDescent="0.25">
      <c r="A41" s="16" t="s">
        <v>143</v>
      </c>
      <c r="B41" s="4"/>
    </row>
    <row r="42" spans="1:2" ht="15.75" customHeight="1" x14ac:dyDescent="0.25">
      <c r="A42" s="25" t="s">
        <v>192</v>
      </c>
      <c r="B42" s="4">
        <v>6</v>
      </c>
    </row>
    <row r="43" spans="1:2" ht="15.75" customHeight="1" x14ac:dyDescent="0.25">
      <c r="A43" s="16" t="s">
        <v>106</v>
      </c>
      <c r="B43" s="4">
        <v>3</v>
      </c>
    </row>
    <row r="44" spans="1:2" ht="15.75" customHeight="1" x14ac:dyDescent="0.25">
      <c r="A44" s="25" t="s">
        <v>110</v>
      </c>
      <c r="B44" s="4"/>
    </row>
    <row r="45" spans="1:2" ht="15.75" customHeight="1" x14ac:dyDescent="0.25">
      <c r="A45" s="25" t="s">
        <v>202</v>
      </c>
      <c r="B45" s="4">
        <v>3</v>
      </c>
    </row>
    <row r="46" spans="1:2" ht="15.75" customHeight="1" x14ac:dyDescent="0.25">
      <c r="A46" s="25" t="s">
        <v>141</v>
      </c>
      <c r="B46" s="4"/>
    </row>
    <row r="47" spans="1:2" ht="15.75" customHeight="1" x14ac:dyDescent="0.25">
      <c r="A47" s="25" t="s">
        <v>107</v>
      </c>
      <c r="B47" s="4"/>
    </row>
    <row r="48" spans="1:2" ht="15.75" customHeight="1" x14ac:dyDescent="0.25">
      <c r="A48" s="16" t="s">
        <v>122</v>
      </c>
      <c r="B48" s="4">
        <v>3</v>
      </c>
    </row>
    <row r="49" spans="1:2" ht="15.75" customHeight="1" x14ac:dyDescent="0.25">
      <c r="A49" s="16" t="s">
        <v>146</v>
      </c>
      <c r="B49" s="4">
        <v>15</v>
      </c>
    </row>
    <row r="50" spans="1:2" ht="15.75" customHeight="1" x14ac:dyDescent="0.25">
      <c r="A50" s="25" t="s">
        <v>119</v>
      </c>
      <c r="B50" s="4">
        <v>1</v>
      </c>
    </row>
    <row r="51" spans="1:2" ht="15.75" customHeight="1" x14ac:dyDescent="0.25">
      <c r="A51" s="25" t="s">
        <v>95</v>
      </c>
      <c r="B51" s="4">
        <v>1</v>
      </c>
    </row>
    <row r="52" spans="1:2" ht="15.75" customHeight="1" x14ac:dyDescent="0.25">
      <c r="A52" s="25" t="s">
        <v>182</v>
      </c>
      <c r="B52" s="4"/>
    </row>
    <row r="53" spans="1:2" ht="15.75" customHeight="1" x14ac:dyDescent="0.25">
      <c r="A53" s="16" t="s">
        <v>84</v>
      </c>
      <c r="B53" s="4">
        <v>3</v>
      </c>
    </row>
    <row r="54" spans="1:2" ht="15.75" customHeight="1" x14ac:dyDescent="0.25">
      <c r="A54" s="25" t="s">
        <v>125</v>
      </c>
      <c r="B54" s="4">
        <v>10</v>
      </c>
    </row>
    <row r="55" spans="1:2" ht="15.75" customHeight="1" x14ac:dyDescent="0.25">
      <c r="A55" s="16" t="s">
        <v>123</v>
      </c>
      <c r="B55" s="4"/>
    </row>
    <row r="56" spans="1:2" ht="15.75" customHeight="1" x14ac:dyDescent="0.25">
      <c r="A56" s="25" t="s">
        <v>121</v>
      </c>
      <c r="B56" s="4"/>
    </row>
    <row r="57" spans="1:2" ht="15.75" customHeight="1" x14ac:dyDescent="0.25">
      <c r="A57" s="16" t="s">
        <v>154</v>
      </c>
      <c r="B57" s="4">
        <v>1</v>
      </c>
    </row>
    <row r="58" spans="1:2" ht="15.75" customHeight="1" x14ac:dyDescent="0.25">
      <c r="A58" s="25" t="s">
        <v>190</v>
      </c>
      <c r="B58" s="4" t="s">
        <v>201</v>
      </c>
    </row>
    <row r="59" spans="1:2" ht="15.75" customHeight="1" x14ac:dyDescent="0.25">
      <c r="A59" s="25" t="s">
        <v>145</v>
      </c>
      <c r="B59" s="4">
        <v>3</v>
      </c>
    </row>
    <row r="60" spans="1:2" ht="15.75" customHeight="1" x14ac:dyDescent="0.25">
      <c r="A60" s="16" t="s">
        <v>131</v>
      </c>
      <c r="B60" s="4">
        <v>1</v>
      </c>
    </row>
    <row r="61" spans="1:2" ht="15.75" customHeight="1" x14ac:dyDescent="0.25">
      <c r="A61" s="3" t="s">
        <v>325</v>
      </c>
      <c r="B61" s="4"/>
    </row>
    <row r="62" spans="1:2" ht="15.75" customHeight="1" x14ac:dyDescent="0.25">
      <c r="A62" s="16" t="s">
        <v>126</v>
      </c>
      <c r="B62" s="4"/>
    </row>
    <row r="63" spans="1:2" ht="15.75" customHeight="1" x14ac:dyDescent="0.25">
      <c r="A63" s="16" t="s">
        <v>291</v>
      </c>
      <c r="B63" s="4"/>
    </row>
    <row r="64" spans="1:2" ht="15.75" customHeight="1" x14ac:dyDescent="0.25">
      <c r="A64" s="16" t="s">
        <v>350</v>
      </c>
      <c r="B64" s="4"/>
    </row>
    <row r="65" spans="1:2" ht="15.75" customHeight="1" x14ac:dyDescent="0.25">
      <c r="A65" s="25" t="s">
        <v>120</v>
      </c>
      <c r="B65" s="4">
        <v>1</v>
      </c>
    </row>
    <row r="66" spans="1:2" ht="15.75" customHeight="1" x14ac:dyDescent="0.25">
      <c r="A66" s="25" t="s">
        <v>87</v>
      </c>
      <c r="B66" s="4">
        <v>1</v>
      </c>
    </row>
    <row r="67" spans="1:2" ht="15.75" customHeight="1" x14ac:dyDescent="0.25">
      <c r="A67" s="16" t="s">
        <v>83</v>
      </c>
      <c r="B67" s="4">
        <v>20</v>
      </c>
    </row>
    <row r="68" spans="1:2" ht="15.75" customHeight="1" x14ac:dyDescent="0.25">
      <c r="A68" s="25" t="s">
        <v>358</v>
      </c>
      <c r="B68" s="4"/>
    </row>
    <row r="69" spans="1:2" ht="15.75" customHeight="1" x14ac:dyDescent="0.25">
      <c r="A69" s="16" t="s">
        <v>108</v>
      </c>
      <c r="B69" s="4"/>
    </row>
    <row r="70" spans="1:2" ht="15.75" customHeight="1" x14ac:dyDescent="0.25">
      <c r="A70" s="25" t="s">
        <v>191</v>
      </c>
      <c r="B70" s="4">
        <v>3</v>
      </c>
    </row>
    <row r="71" spans="1:2" ht="15.75" customHeight="1" x14ac:dyDescent="0.25">
      <c r="A71" s="25" t="s">
        <v>89</v>
      </c>
      <c r="B71" s="4"/>
    </row>
    <row r="72" spans="1:2" ht="15.75" customHeight="1" x14ac:dyDescent="0.25">
      <c r="A72" s="16" t="s">
        <v>176</v>
      </c>
      <c r="B72" s="4">
        <v>1</v>
      </c>
    </row>
    <row r="73" spans="1:2" ht="15.75" customHeight="1" x14ac:dyDescent="0.25">
      <c r="A73" s="25" t="s">
        <v>103</v>
      </c>
      <c r="B73" s="4"/>
    </row>
    <row r="74" spans="1:2" ht="15.75" customHeight="1" x14ac:dyDescent="0.25">
      <c r="A74" s="25" t="s">
        <v>349</v>
      </c>
      <c r="B74" s="4"/>
    </row>
    <row r="75" spans="1:2" ht="15.75" customHeight="1" x14ac:dyDescent="0.25">
      <c r="A75" s="16" t="s">
        <v>173</v>
      </c>
      <c r="B75" s="4">
        <v>1</v>
      </c>
    </row>
    <row r="76" spans="1:2" ht="15.75" customHeight="1" x14ac:dyDescent="0.25">
      <c r="A76" s="25" t="s">
        <v>92</v>
      </c>
      <c r="B76" s="4"/>
    </row>
    <row r="77" spans="1:2" ht="15.75" customHeight="1" x14ac:dyDescent="0.25">
      <c r="A77" s="25" t="s">
        <v>91</v>
      </c>
      <c r="B77" s="4">
        <v>1</v>
      </c>
    </row>
    <row r="78" spans="1:2" ht="15.75" customHeight="1" x14ac:dyDescent="0.25">
      <c r="A78" s="16" t="s">
        <v>363</v>
      </c>
      <c r="B78" s="4">
        <v>1</v>
      </c>
    </row>
    <row r="79" spans="1:2" ht="15.75" customHeight="1" x14ac:dyDescent="0.25">
      <c r="A79" s="16" t="s">
        <v>216</v>
      </c>
      <c r="B79" s="4"/>
    </row>
    <row r="80" spans="1:2" ht="15.75" customHeight="1" x14ac:dyDescent="0.25">
      <c r="A80" s="16" t="s">
        <v>155</v>
      </c>
      <c r="B80" s="4">
        <v>3</v>
      </c>
    </row>
    <row r="81" spans="1:2" ht="15.75" customHeight="1" x14ac:dyDescent="0.25">
      <c r="A81" s="25" t="s">
        <v>138</v>
      </c>
      <c r="B81" s="4"/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154</v>
      </c>
    </row>
  </sheetData>
  <sortState xmlns:xlrd2="http://schemas.microsoft.com/office/spreadsheetml/2017/richdata2" ref="A2:A81">
    <sortCondition ref="A81"/>
  </sortState>
  <pageMargins left="0.7" right="0.7" top="0.75" bottom="0.75" header="0.3" footer="0.3"/>
  <pageSetup paperSize="9"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84"/>
  <sheetViews>
    <sheetView topLeftCell="A53" zoomScaleNormal="100" workbookViewId="0">
      <selection activeCell="B85" sqref="B85"/>
    </sheetView>
  </sheetViews>
  <sheetFormatPr defaultColWidth="8.85546875" defaultRowHeight="22.5" customHeight="1" x14ac:dyDescent="0.25"/>
  <cols>
    <col min="1" max="1" width="26.5703125" style="3" customWidth="1"/>
    <col min="2" max="2" width="18.42578125" style="34" bestFit="1" customWidth="1"/>
    <col min="3" max="16384" width="8.85546875" style="50"/>
  </cols>
  <sheetData>
    <row r="1" spans="1:2" ht="15.75" customHeight="1" x14ac:dyDescent="0.25">
      <c r="A1" s="3" t="s">
        <v>311</v>
      </c>
      <c r="B1" s="4"/>
    </row>
    <row r="2" spans="1:2" ht="15.75" customHeight="1" x14ac:dyDescent="0.25">
      <c r="A2" s="16" t="s">
        <v>93</v>
      </c>
      <c r="B2" s="4">
        <v>3</v>
      </c>
    </row>
    <row r="3" spans="1:2" ht="15.75" customHeight="1" x14ac:dyDescent="0.25">
      <c r="A3" s="25" t="s">
        <v>162</v>
      </c>
      <c r="B3" s="4"/>
    </row>
    <row r="4" spans="1:2" ht="15.75" customHeight="1" x14ac:dyDescent="0.25">
      <c r="A4" s="16" t="s">
        <v>136</v>
      </c>
      <c r="B4" s="4"/>
    </row>
    <row r="5" spans="1:2" ht="15.75" customHeight="1" x14ac:dyDescent="0.25">
      <c r="A5" s="25" t="s">
        <v>158</v>
      </c>
      <c r="B5" s="4">
        <v>3</v>
      </c>
    </row>
    <row r="6" spans="1:2" ht="15.75" customHeight="1" x14ac:dyDescent="0.25">
      <c r="A6" s="16" t="s">
        <v>99</v>
      </c>
      <c r="B6" s="4">
        <v>6</v>
      </c>
    </row>
    <row r="7" spans="1:2" ht="15.75" customHeight="1" x14ac:dyDescent="0.25">
      <c r="A7" s="25" t="s">
        <v>215</v>
      </c>
      <c r="B7" s="4">
        <v>1</v>
      </c>
    </row>
    <row r="8" spans="1:2" ht="15.75" customHeight="1" x14ac:dyDescent="0.25">
      <c r="A8" s="25" t="s">
        <v>97</v>
      </c>
      <c r="B8" s="4">
        <v>6</v>
      </c>
    </row>
    <row r="9" spans="1:2" ht="15.75" customHeight="1" x14ac:dyDescent="0.25">
      <c r="A9" s="16" t="s">
        <v>359</v>
      </c>
      <c r="B9" s="4"/>
    </row>
    <row r="10" spans="1:2" ht="15.75" customHeight="1" x14ac:dyDescent="0.25">
      <c r="A10" s="16" t="s">
        <v>88</v>
      </c>
      <c r="B10" s="4">
        <v>15</v>
      </c>
    </row>
    <row r="11" spans="1:2" ht="15.75" customHeight="1" x14ac:dyDescent="0.25">
      <c r="A11" s="25" t="s">
        <v>276</v>
      </c>
      <c r="B11" s="4"/>
    </row>
    <row r="12" spans="1:2" ht="15.75" customHeight="1" x14ac:dyDescent="0.25">
      <c r="A12" s="25" t="s">
        <v>157</v>
      </c>
      <c r="B12" s="4"/>
    </row>
    <row r="13" spans="1:2" ht="15.75" customHeight="1" x14ac:dyDescent="0.25">
      <c r="A13" s="16" t="s">
        <v>117</v>
      </c>
      <c r="B13" s="4"/>
    </row>
    <row r="14" spans="1:2" ht="15.75" customHeight="1" x14ac:dyDescent="0.25">
      <c r="A14" s="16" t="s">
        <v>109</v>
      </c>
      <c r="B14" s="4">
        <v>6</v>
      </c>
    </row>
    <row r="15" spans="1:2" ht="15.75" customHeight="1" x14ac:dyDescent="0.25">
      <c r="A15" s="16" t="s">
        <v>104</v>
      </c>
      <c r="B15" s="4"/>
    </row>
    <row r="16" spans="1:2" ht="15.75" customHeight="1" x14ac:dyDescent="0.25">
      <c r="A16" s="16" t="s">
        <v>101</v>
      </c>
      <c r="B16" s="4"/>
    </row>
    <row r="17" spans="1:2" ht="15.75" customHeight="1" x14ac:dyDescent="0.25">
      <c r="A17" s="16" t="s">
        <v>139</v>
      </c>
      <c r="B17" s="4"/>
    </row>
    <row r="18" spans="1:2" ht="15.75" customHeight="1" x14ac:dyDescent="0.25">
      <c r="A18" s="16" t="s">
        <v>156</v>
      </c>
      <c r="B18" s="4"/>
    </row>
    <row r="19" spans="1:2" ht="15.75" customHeight="1" x14ac:dyDescent="0.25">
      <c r="A19" s="16" t="s">
        <v>115</v>
      </c>
      <c r="B19" s="4"/>
    </row>
    <row r="20" spans="1:2" ht="15.75" customHeight="1" x14ac:dyDescent="0.25">
      <c r="A20" s="25" t="s">
        <v>102</v>
      </c>
      <c r="B20" s="4">
        <v>3</v>
      </c>
    </row>
    <row r="21" spans="1:2" ht="15.75" customHeight="1" x14ac:dyDescent="0.25">
      <c r="A21" s="16" t="s">
        <v>96</v>
      </c>
      <c r="B21" s="4"/>
    </row>
    <row r="22" spans="1:2" ht="15.75" customHeight="1" x14ac:dyDescent="0.25">
      <c r="A22" s="25" t="s">
        <v>100</v>
      </c>
      <c r="B22" s="4"/>
    </row>
    <row r="23" spans="1:2" ht="15.75" customHeight="1" x14ac:dyDescent="0.25">
      <c r="A23" s="25" t="s">
        <v>98</v>
      </c>
      <c r="B23" s="4">
        <v>20</v>
      </c>
    </row>
    <row r="24" spans="1:2" ht="15.75" customHeight="1" x14ac:dyDescent="0.25">
      <c r="A24" s="16" t="s">
        <v>130</v>
      </c>
      <c r="B24" s="4"/>
    </row>
    <row r="25" spans="1:2" ht="15.75" customHeight="1" x14ac:dyDescent="0.25">
      <c r="A25" s="16" t="s">
        <v>294</v>
      </c>
      <c r="B25" s="4"/>
    </row>
    <row r="26" spans="1:2" ht="15.75" customHeight="1" x14ac:dyDescent="0.25">
      <c r="A26" s="25" t="s">
        <v>277</v>
      </c>
      <c r="B26" s="4"/>
    </row>
    <row r="27" spans="1:2" ht="15.75" customHeight="1" x14ac:dyDescent="0.25">
      <c r="A27" s="16" t="s">
        <v>185</v>
      </c>
      <c r="B27" s="4"/>
    </row>
    <row r="28" spans="1:2" ht="15.75" customHeight="1" x14ac:dyDescent="0.25">
      <c r="A28" s="16" t="s">
        <v>333</v>
      </c>
      <c r="B28" s="4">
        <v>6</v>
      </c>
    </row>
    <row r="29" spans="1:2" ht="15.75" customHeight="1" x14ac:dyDescent="0.25">
      <c r="A29" s="25" t="s">
        <v>150</v>
      </c>
      <c r="B29" s="4"/>
    </row>
    <row r="30" spans="1:2" ht="15.75" customHeight="1" x14ac:dyDescent="0.25">
      <c r="A30" s="16" t="s">
        <v>128</v>
      </c>
      <c r="B30" s="4">
        <v>6</v>
      </c>
    </row>
    <row r="31" spans="1:2" ht="15.75" customHeight="1" x14ac:dyDescent="0.25">
      <c r="A31" s="16" t="s">
        <v>175</v>
      </c>
      <c r="B31" s="4">
        <v>3</v>
      </c>
    </row>
    <row r="32" spans="1:2" ht="15.75" customHeight="1" x14ac:dyDescent="0.25">
      <c r="A32" s="16" t="s">
        <v>135</v>
      </c>
      <c r="B32" s="4">
        <v>3</v>
      </c>
    </row>
    <row r="33" spans="1:2" ht="15.75" customHeight="1" x14ac:dyDescent="0.25">
      <c r="A33" s="25" t="s">
        <v>111</v>
      </c>
      <c r="B33" s="4">
        <v>15</v>
      </c>
    </row>
    <row r="34" spans="1:2" ht="15.75" customHeight="1" x14ac:dyDescent="0.25">
      <c r="A34" s="25" t="s">
        <v>210</v>
      </c>
      <c r="B34" s="4"/>
    </row>
    <row r="35" spans="1:2" ht="15.75" customHeight="1" x14ac:dyDescent="0.25">
      <c r="A35" s="16" t="s">
        <v>118</v>
      </c>
      <c r="B35" s="4"/>
    </row>
    <row r="36" spans="1:2" ht="15.75" customHeight="1" x14ac:dyDescent="0.25">
      <c r="A36" s="16" t="s">
        <v>161</v>
      </c>
      <c r="B36" s="4"/>
    </row>
    <row r="37" spans="1:2" ht="15.75" customHeight="1" x14ac:dyDescent="0.25">
      <c r="A37" s="25" t="s">
        <v>85</v>
      </c>
      <c r="B37" s="4"/>
    </row>
    <row r="38" spans="1:2" ht="15.75" customHeight="1" x14ac:dyDescent="0.25">
      <c r="A38" s="25" t="s">
        <v>86</v>
      </c>
      <c r="B38" s="4">
        <v>3</v>
      </c>
    </row>
    <row r="39" spans="1:2" ht="15.75" customHeight="1" x14ac:dyDescent="0.25">
      <c r="A39" s="25" t="s">
        <v>124</v>
      </c>
      <c r="B39" s="4"/>
    </row>
    <row r="40" spans="1:2" ht="15.75" customHeight="1" x14ac:dyDescent="0.25">
      <c r="A40" s="25" t="s">
        <v>90</v>
      </c>
      <c r="B40" s="4">
        <v>1</v>
      </c>
    </row>
    <row r="41" spans="1:2" ht="15.75" customHeight="1" x14ac:dyDescent="0.25">
      <c r="A41" s="16" t="s">
        <v>143</v>
      </c>
      <c r="B41" s="4"/>
    </row>
    <row r="42" spans="1:2" ht="15.75" customHeight="1" x14ac:dyDescent="0.25">
      <c r="A42" s="25" t="s">
        <v>192</v>
      </c>
      <c r="B42" s="4"/>
    </row>
    <row r="43" spans="1:2" ht="15.75" customHeight="1" x14ac:dyDescent="0.25">
      <c r="A43" s="16" t="s">
        <v>106</v>
      </c>
      <c r="B43" s="4"/>
    </row>
    <row r="44" spans="1:2" ht="15.75" customHeight="1" x14ac:dyDescent="0.25">
      <c r="A44" s="25" t="s">
        <v>110</v>
      </c>
      <c r="B44" s="4"/>
    </row>
    <row r="45" spans="1:2" ht="15.75" customHeight="1" x14ac:dyDescent="0.25">
      <c r="A45" s="25" t="s">
        <v>202</v>
      </c>
      <c r="B45" s="4"/>
    </row>
    <row r="46" spans="1:2" ht="15.75" customHeight="1" x14ac:dyDescent="0.25">
      <c r="A46" s="25" t="s">
        <v>141</v>
      </c>
      <c r="B46" s="4"/>
    </row>
    <row r="47" spans="1:2" ht="15.75" customHeight="1" x14ac:dyDescent="0.25">
      <c r="A47" s="25" t="s">
        <v>107</v>
      </c>
      <c r="B47" s="4"/>
    </row>
    <row r="48" spans="1:2" ht="15.75" customHeight="1" x14ac:dyDescent="0.25">
      <c r="A48" s="16" t="s">
        <v>122</v>
      </c>
      <c r="B48" s="4">
        <v>3</v>
      </c>
    </row>
    <row r="49" spans="1:2" ht="15.75" customHeight="1" x14ac:dyDescent="0.25">
      <c r="A49" s="16" t="s">
        <v>146</v>
      </c>
      <c r="B49" s="4">
        <v>3</v>
      </c>
    </row>
    <row r="50" spans="1:2" ht="15.75" customHeight="1" x14ac:dyDescent="0.25">
      <c r="A50" s="25" t="s">
        <v>119</v>
      </c>
      <c r="B50" s="4">
        <v>1</v>
      </c>
    </row>
    <row r="51" spans="1:2" ht="15.75" customHeight="1" x14ac:dyDescent="0.25">
      <c r="A51" s="25" t="s">
        <v>95</v>
      </c>
      <c r="B51" s="4"/>
    </row>
    <row r="52" spans="1:2" ht="15.75" customHeight="1" x14ac:dyDescent="0.25">
      <c r="A52" s="25" t="s">
        <v>182</v>
      </c>
      <c r="B52" s="4"/>
    </row>
    <row r="53" spans="1:2" ht="15.75" customHeight="1" x14ac:dyDescent="0.25">
      <c r="A53" s="16" t="s">
        <v>84</v>
      </c>
      <c r="B53" s="4">
        <v>3</v>
      </c>
    </row>
    <row r="54" spans="1:2" ht="15.75" customHeight="1" x14ac:dyDescent="0.25">
      <c r="A54" s="25" t="s">
        <v>125</v>
      </c>
      <c r="B54" s="4">
        <v>3</v>
      </c>
    </row>
    <row r="55" spans="1:2" ht="15.75" customHeight="1" x14ac:dyDescent="0.25">
      <c r="A55" s="16" t="s">
        <v>123</v>
      </c>
      <c r="B55" s="4"/>
    </row>
    <row r="56" spans="1:2" ht="15.75" customHeight="1" x14ac:dyDescent="0.25">
      <c r="A56" s="25" t="s">
        <v>121</v>
      </c>
      <c r="B56" s="4"/>
    </row>
    <row r="57" spans="1:2" ht="15.75" customHeight="1" x14ac:dyDescent="0.25">
      <c r="A57" s="16" t="s">
        <v>154</v>
      </c>
      <c r="B57" s="4">
        <v>3</v>
      </c>
    </row>
    <row r="58" spans="1:2" ht="15.75" customHeight="1" x14ac:dyDescent="0.25">
      <c r="A58" s="25" t="s">
        <v>190</v>
      </c>
      <c r="B58" s="4">
        <v>3</v>
      </c>
    </row>
    <row r="59" spans="1:2" ht="15.75" customHeight="1" x14ac:dyDescent="0.25">
      <c r="A59" s="25" t="s">
        <v>145</v>
      </c>
      <c r="B59" s="4"/>
    </row>
    <row r="60" spans="1:2" ht="15.75" customHeight="1" x14ac:dyDescent="0.25">
      <c r="A60" s="16" t="s">
        <v>131</v>
      </c>
      <c r="B60" s="4"/>
    </row>
    <row r="61" spans="1:2" ht="15.75" customHeight="1" x14ac:dyDescent="0.25">
      <c r="A61" s="3" t="s">
        <v>325</v>
      </c>
      <c r="B61" s="4"/>
    </row>
    <row r="62" spans="1:2" ht="15.75" customHeight="1" x14ac:dyDescent="0.25">
      <c r="A62" s="16" t="s">
        <v>126</v>
      </c>
      <c r="B62" s="4"/>
    </row>
    <row r="63" spans="1:2" ht="15.75" customHeight="1" x14ac:dyDescent="0.25">
      <c r="A63" s="16" t="s">
        <v>291</v>
      </c>
      <c r="B63" s="4"/>
    </row>
    <row r="64" spans="1:2" ht="15.75" customHeight="1" x14ac:dyDescent="0.25">
      <c r="A64" s="16" t="s">
        <v>350</v>
      </c>
      <c r="B64" s="4"/>
    </row>
    <row r="65" spans="1:2" ht="15.75" customHeight="1" x14ac:dyDescent="0.25">
      <c r="A65" s="25" t="s">
        <v>120</v>
      </c>
      <c r="B65" s="4">
        <v>3</v>
      </c>
    </row>
    <row r="66" spans="1:2" ht="15.75" customHeight="1" x14ac:dyDescent="0.25">
      <c r="A66" s="25" t="s">
        <v>87</v>
      </c>
      <c r="B66" s="4"/>
    </row>
    <row r="67" spans="1:2" ht="15.75" customHeight="1" x14ac:dyDescent="0.25">
      <c r="A67" s="16" t="s">
        <v>83</v>
      </c>
      <c r="B67" s="4">
        <v>6</v>
      </c>
    </row>
    <row r="68" spans="1:2" ht="15.75" customHeight="1" x14ac:dyDescent="0.25">
      <c r="A68" s="25" t="s">
        <v>358</v>
      </c>
      <c r="B68" s="4"/>
    </row>
    <row r="69" spans="1:2" ht="15.75" customHeight="1" x14ac:dyDescent="0.25">
      <c r="A69" s="16" t="s">
        <v>108</v>
      </c>
      <c r="B69" s="4"/>
    </row>
    <row r="70" spans="1:2" ht="15.75" customHeight="1" x14ac:dyDescent="0.25">
      <c r="A70" s="25" t="s">
        <v>191</v>
      </c>
      <c r="B70" s="4">
        <v>3</v>
      </c>
    </row>
    <row r="71" spans="1:2" ht="15.75" customHeight="1" x14ac:dyDescent="0.25">
      <c r="A71" s="25" t="s">
        <v>89</v>
      </c>
      <c r="B71" s="4"/>
    </row>
    <row r="72" spans="1:2" ht="15.75" customHeight="1" x14ac:dyDescent="0.25">
      <c r="A72" s="16" t="s">
        <v>176</v>
      </c>
      <c r="B72" s="4"/>
    </row>
    <row r="73" spans="1:2" ht="15.75" customHeight="1" x14ac:dyDescent="0.25">
      <c r="A73" s="25" t="s">
        <v>103</v>
      </c>
      <c r="B73" s="4" t="s">
        <v>201</v>
      </c>
    </row>
    <row r="74" spans="1:2" ht="15.75" customHeight="1" x14ac:dyDescent="0.25">
      <c r="A74" s="25" t="s">
        <v>349</v>
      </c>
      <c r="B74" s="4"/>
    </row>
    <row r="75" spans="1:2" ht="15.75" customHeight="1" x14ac:dyDescent="0.25">
      <c r="A75" s="16" t="s">
        <v>173</v>
      </c>
      <c r="B75" s="4">
        <v>3</v>
      </c>
    </row>
    <row r="76" spans="1:2" ht="15.75" customHeight="1" x14ac:dyDescent="0.25">
      <c r="A76" s="25" t="s">
        <v>92</v>
      </c>
      <c r="B76" s="4"/>
    </row>
    <row r="77" spans="1:2" ht="15.75" customHeight="1" x14ac:dyDescent="0.25">
      <c r="A77" s="25" t="s">
        <v>91</v>
      </c>
      <c r="B77" s="4">
        <v>6</v>
      </c>
    </row>
    <row r="78" spans="1:2" ht="15.75" customHeight="1" x14ac:dyDescent="0.25">
      <c r="A78" s="16" t="s">
        <v>363</v>
      </c>
      <c r="B78" s="4"/>
    </row>
    <row r="79" spans="1:2" ht="15.75" customHeight="1" x14ac:dyDescent="0.25">
      <c r="A79" s="16" t="s">
        <v>216</v>
      </c>
      <c r="B79" s="4"/>
    </row>
    <row r="80" spans="1:2" ht="15.75" customHeight="1" x14ac:dyDescent="0.25">
      <c r="A80" s="16" t="s">
        <v>155</v>
      </c>
      <c r="B80" s="4">
        <v>6</v>
      </c>
    </row>
    <row r="81" spans="1:2" ht="15.75" customHeight="1" x14ac:dyDescent="0.25">
      <c r="A81" s="25" t="s">
        <v>138</v>
      </c>
      <c r="B81" s="4"/>
    </row>
    <row r="82" spans="1:2" ht="15.75" customHeight="1" x14ac:dyDescent="0.25">
      <c r="B82" s="4"/>
    </row>
    <row r="83" spans="1:2" ht="15.75" customHeight="1" x14ac:dyDescent="0.25">
      <c r="B83" s="4"/>
    </row>
    <row r="84" spans="1:2" ht="15.75" customHeight="1" x14ac:dyDescent="0.25">
      <c r="B84" s="4">
        <f>SUM(B2:B81)</f>
        <v>146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84"/>
  <sheetViews>
    <sheetView topLeftCell="A43" zoomScale="80" zoomScaleNormal="80" workbookViewId="0">
      <selection activeCell="F71" sqref="F71"/>
    </sheetView>
  </sheetViews>
  <sheetFormatPr defaultColWidth="8.85546875" defaultRowHeight="15" x14ac:dyDescent="0.25"/>
  <cols>
    <col min="1" max="1" width="26.5703125" style="3" customWidth="1"/>
    <col min="2" max="2" width="18.42578125" style="34" bestFit="1" customWidth="1"/>
    <col min="3" max="3" width="35.28515625" customWidth="1"/>
  </cols>
  <sheetData>
    <row r="1" spans="1:3" x14ac:dyDescent="0.25">
      <c r="B1" s="4"/>
    </row>
    <row r="2" spans="1:3" ht="17.25" x14ac:dyDescent="0.25">
      <c r="A2" s="16"/>
      <c r="B2" s="4"/>
      <c r="C2" s="30"/>
    </row>
    <row r="3" spans="1:3" ht="17.25" x14ac:dyDescent="0.25">
      <c r="A3" s="16"/>
      <c r="B3" s="4"/>
      <c r="C3" s="30"/>
    </row>
    <row r="4" spans="1:3" ht="17.25" x14ac:dyDescent="0.25">
      <c r="A4" s="16"/>
      <c r="B4" s="4"/>
      <c r="C4" s="30"/>
    </row>
    <row r="5" spans="1:3" ht="17.25" x14ac:dyDescent="0.25">
      <c r="A5" s="16"/>
      <c r="B5" s="4"/>
      <c r="C5" s="30"/>
    </row>
    <row r="6" spans="1:3" ht="17.25" x14ac:dyDescent="0.25">
      <c r="A6" s="16"/>
      <c r="B6" s="4"/>
      <c r="C6" s="30"/>
    </row>
    <row r="7" spans="1:3" ht="17.25" x14ac:dyDescent="0.25">
      <c r="A7" s="16"/>
      <c r="B7" s="4"/>
      <c r="C7" s="30"/>
    </row>
    <row r="8" spans="1:3" ht="17.25" x14ac:dyDescent="0.25">
      <c r="A8" s="16"/>
      <c r="B8" s="4"/>
      <c r="C8" s="30"/>
    </row>
    <row r="9" spans="1:3" ht="17.25" x14ac:dyDescent="0.25">
      <c r="A9" s="16"/>
      <c r="B9" s="4"/>
      <c r="C9" s="30"/>
    </row>
    <row r="10" spans="1:3" ht="17.25" x14ac:dyDescent="0.25">
      <c r="A10" s="16"/>
      <c r="B10" s="4"/>
      <c r="C10" s="30"/>
    </row>
    <row r="11" spans="1:3" ht="17.25" x14ac:dyDescent="0.25">
      <c r="A11" s="16"/>
      <c r="B11" s="4"/>
      <c r="C11" s="30"/>
    </row>
    <row r="12" spans="1:3" ht="17.25" x14ac:dyDescent="0.25">
      <c r="A12" s="16"/>
      <c r="B12" s="4"/>
      <c r="C12" s="30"/>
    </row>
    <row r="13" spans="1:3" ht="17.25" x14ac:dyDescent="0.25">
      <c r="A13" s="16"/>
      <c r="B13" s="4"/>
      <c r="C13" s="30"/>
    </row>
    <row r="14" spans="1:3" ht="17.25" x14ac:dyDescent="0.25">
      <c r="A14" s="16"/>
      <c r="B14" s="4"/>
      <c r="C14" s="30"/>
    </row>
    <row r="15" spans="1:3" ht="17.25" x14ac:dyDescent="0.25">
      <c r="A15" s="16"/>
      <c r="B15" s="4"/>
      <c r="C15" s="30"/>
    </row>
    <row r="16" spans="1:3" ht="17.25" x14ac:dyDescent="0.25">
      <c r="A16" s="16"/>
      <c r="B16" s="4"/>
      <c r="C16" s="30"/>
    </row>
    <row r="17" spans="1:3" ht="17.25" x14ac:dyDescent="0.25">
      <c r="A17" s="16"/>
      <c r="B17" s="4"/>
      <c r="C17" s="30"/>
    </row>
    <row r="18" spans="1:3" ht="17.25" x14ac:dyDescent="0.25">
      <c r="A18" s="16"/>
      <c r="B18" s="4"/>
      <c r="C18" s="30"/>
    </row>
    <row r="19" spans="1:3" ht="17.25" x14ac:dyDescent="0.25">
      <c r="A19" s="16"/>
      <c r="B19" s="4"/>
      <c r="C19" s="30"/>
    </row>
    <row r="20" spans="1:3" ht="17.25" x14ac:dyDescent="0.25">
      <c r="A20" s="16"/>
      <c r="B20" s="4"/>
      <c r="C20" s="30"/>
    </row>
    <row r="21" spans="1:3" ht="17.25" x14ac:dyDescent="0.25">
      <c r="A21" s="16"/>
      <c r="B21" s="4"/>
      <c r="C21" s="30"/>
    </row>
    <row r="22" spans="1:3" ht="17.25" x14ac:dyDescent="0.25">
      <c r="A22" s="16"/>
      <c r="B22" s="4"/>
      <c r="C22" s="30"/>
    </row>
    <row r="23" spans="1:3" ht="17.25" x14ac:dyDescent="0.25">
      <c r="A23" s="16"/>
      <c r="B23" s="4"/>
      <c r="C23" s="30"/>
    </row>
    <row r="24" spans="1:3" ht="17.25" x14ac:dyDescent="0.25">
      <c r="A24" s="16"/>
      <c r="B24" s="4"/>
      <c r="C24" s="30"/>
    </row>
    <row r="25" spans="1:3" ht="17.25" x14ac:dyDescent="0.25">
      <c r="A25" s="16"/>
      <c r="B25" s="4"/>
      <c r="C25" s="30"/>
    </row>
    <row r="26" spans="1:3" ht="17.25" x14ac:dyDescent="0.25">
      <c r="A26" s="16"/>
      <c r="B26" s="4"/>
      <c r="C26" s="30"/>
    </row>
    <row r="27" spans="1:3" ht="17.25" x14ac:dyDescent="0.25">
      <c r="A27" s="16"/>
      <c r="B27" s="4"/>
      <c r="C27" s="30"/>
    </row>
    <row r="28" spans="1:3" ht="17.25" x14ac:dyDescent="0.25">
      <c r="A28" s="16"/>
      <c r="B28" s="4"/>
      <c r="C28" s="30"/>
    </row>
    <row r="29" spans="1:3" ht="17.25" x14ac:dyDescent="0.25">
      <c r="A29" s="16"/>
      <c r="B29" s="4"/>
      <c r="C29" s="30"/>
    </row>
    <row r="30" spans="1:3" ht="17.25" x14ac:dyDescent="0.25">
      <c r="A30" s="16"/>
      <c r="B30" s="4"/>
      <c r="C30" s="30"/>
    </row>
    <row r="31" spans="1:3" ht="17.25" x14ac:dyDescent="0.25">
      <c r="A31" s="16"/>
      <c r="B31" s="4"/>
      <c r="C31" s="30"/>
    </row>
    <row r="32" spans="1:3" ht="17.25" x14ac:dyDescent="0.25">
      <c r="A32" s="16"/>
      <c r="B32" s="4"/>
      <c r="C32" s="30"/>
    </row>
    <row r="33" spans="1:3" ht="17.25" x14ac:dyDescent="0.25">
      <c r="A33" s="16"/>
      <c r="B33" s="4"/>
      <c r="C33" s="30"/>
    </row>
    <row r="34" spans="1:3" ht="17.25" x14ac:dyDescent="0.25">
      <c r="A34" s="16"/>
      <c r="B34" s="4"/>
      <c r="C34" s="30"/>
    </row>
    <row r="35" spans="1:3" ht="17.25" x14ac:dyDescent="0.25">
      <c r="A35" s="16"/>
      <c r="B35" s="4"/>
      <c r="C35" s="30"/>
    </row>
    <row r="36" spans="1:3" ht="17.25" x14ac:dyDescent="0.25">
      <c r="A36" s="16"/>
      <c r="B36" s="4"/>
      <c r="C36" s="30"/>
    </row>
    <row r="37" spans="1:3" ht="17.25" x14ac:dyDescent="0.25">
      <c r="A37" s="16"/>
      <c r="B37" s="4"/>
      <c r="C37" s="30"/>
    </row>
    <row r="38" spans="1:3" ht="17.25" x14ac:dyDescent="0.25">
      <c r="A38" s="16"/>
      <c r="B38" s="4"/>
      <c r="C38" s="30"/>
    </row>
    <row r="39" spans="1:3" ht="17.25" x14ac:dyDescent="0.25">
      <c r="A39" s="16"/>
      <c r="B39" s="4"/>
      <c r="C39" s="30"/>
    </row>
    <row r="40" spans="1:3" ht="17.25" x14ac:dyDescent="0.25">
      <c r="A40" s="16"/>
      <c r="B40" s="4"/>
      <c r="C40" s="30"/>
    </row>
    <row r="41" spans="1:3" ht="17.25" x14ac:dyDescent="0.25">
      <c r="A41" s="16"/>
      <c r="B41" s="4"/>
      <c r="C41" s="30"/>
    </row>
    <row r="42" spans="1:3" ht="17.25" x14ac:dyDescent="0.25">
      <c r="A42" s="16"/>
      <c r="B42" s="4"/>
      <c r="C42" s="30"/>
    </row>
    <row r="43" spans="1:3" ht="17.25" x14ac:dyDescent="0.25">
      <c r="A43" s="16"/>
      <c r="B43" s="4"/>
      <c r="C43" s="30"/>
    </row>
    <row r="44" spans="1:3" ht="17.25" x14ac:dyDescent="0.25">
      <c r="A44" s="16"/>
      <c r="B44" s="4"/>
      <c r="C44" s="30"/>
    </row>
    <row r="45" spans="1:3" ht="17.25" x14ac:dyDescent="0.25">
      <c r="A45" s="16"/>
      <c r="B45" s="4"/>
      <c r="C45" s="30"/>
    </row>
    <row r="46" spans="1:3" ht="17.25" x14ac:dyDescent="0.25">
      <c r="A46" s="16"/>
      <c r="B46" s="4"/>
      <c r="C46" s="30"/>
    </row>
    <row r="47" spans="1:3" ht="17.25" x14ac:dyDescent="0.25">
      <c r="A47" s="16"/>
      <c r="B47" s="4"/>
      <c r="C47" s="30"/>
    </row>
    <row r="48" spans="1:3" ht="17.25" x14ac:dyDescent="0.25">
      <c r="A48" s="16"/>
      <c r="B48" s="4"/>
      <c r="C48" s="30"/>
    </row>
    <row r="49" spans="1:3" ht="17.25" x14ac:dyDescent="0.25">
      <c r="A49" s="16"/>
      <c r="B49" s="4"/>
      <c r="C49" s="30"/>
    </row>
    <row r="50" spans="1:3" ht="17.25" x14ac:dyDescent="0.25">
      <c r="A50" s="16"/>
      <c r="B50" s="4"/>
      <c r="C50" s="30"/>
    </row>
    <row r="51" spans="1:3" ht="17.25" x14ac:dyDescent="0.25">
      <c r="A51" s="16"/>
      <c r="B51" s="4"/>
      <c r="C51" s="30"/>
    </row>
    <row r="52" spans="1:3" ht="17.25" x14ac:dyDescent="0.25">
      <c r="A52" s="16"/>
      <c r="B52" s="4"/>
      <c r="C52" s="30"/>
    </row>
    <row r="53" spans="1:3" ht="17.25" x14ac:dyDescent="0.25">
      <c r="A53" s="16"/>
      <c r="B53" s="4"/>
      <c r="C53" s="30"/>
    </row>
    <row r="54" spans="1:3" ht="17.25" x14ac:dyDescent="0.25">
      <c r="A54" s="16"/>
      <c r="B54" s="4"/>
      <c r="C54" s="30"/>
    </row>
    <row r="55" spans="1:3" ht="17.25" x14ac:dyDescent="0.25">
      <c r="A55" s="16"/>
      <c r="B55" s="4"/>
      <c r="C55" s="30"/>
    </row>
    <row r="56" spans="1:3" ht="17.25" x14ac:dyDescent="0.25">
      <c r="A56" s="16"/>
      <c r="B56" s="4"/>
      <c r="C56" s="30"/>
    </row>
    <row r="57" spans="1:3" ht="17.25" x14ac:dyDescent="0.25">
      <c r="A57" s="16"/>
      <c r="B57" s="4"/>
      <c r="C57" s="30"/>
    </row>
    <row r="58" spans="1:3" ht="17.25" x14ac:dyDescent="0.25">
      <c r="A58" s="16"/>
      <c r="B58" s="4"/>
      <c r="C58" s="30"/>
    </row>
    <row r="59" spans="1:3" ht="17.25" x14ac:dyDescent="0.25">
      <c r="A59" s="16"/>
      <c r="B59" s="4"/>
      <c r="C59" s="30"/>
    </row>
    <row r="60" spans="1:3" ht="17.25" x14ac:dyDescent="0.25">
      <c r="A60" s="16"/>
      <c r="B60" s="4"/>
      <c r="C60" s="30"/>
    </row>
    <row r="61" spans="1:3" ht="17.25" x14ac:dyDescent="0.25">
      <c r="A61" s="16"/>
      <c r="B61" s="4"/>
      <c r="C61" s="30"/>
    </row>
    <row r="62" spans="1:3" ht="17.25" x14ac:dyDescent="0.25">
      <c r="A62" s="16"/>
      <c r="B62" s="4"/>
      <c r="C62" s="30"/>
    </row>
    <row r="63" spans="1:3" ht="17.25" x14ac:dyDescent="0.25">
      <c r="A63" s="16"/>
      <c r="B63" s="4"/>
      <c r="C63" s="30"/>
    </row>
    <row r="64" spans="1:3" ht="17.25" x14ac:dyDescent="0.25">
      <c r="A64" s="16"/>
      <c r="B64" s="4"/>
      <c r="C64" s="30"/>
    </row>
    <row r="65" spans="1:3" ht="15.75" customHeight="1" x14ac:dyDescent="0.25">
      <c r="A65" s="16"/>
      <c r="B65" s="4"/>
      <c r="C65" s="30"/>
    </row>
    <row r="66" spans="1:3" ht="17.25" x14ac:dyDescent="0.25">
      <c r="A66" s="16"/>
      <c r="B66" s="4"/>
      <c r="C66" s="30"/>
    </row>
    <row r="67" spans="1:3" ht="17.25" x14ac:dyDescent="0.25">
      <c r="A67" s="16"/>
      <c r="B67" s="4"/>
      <c r="C67" s="30"/>
    </row>
    <row r="68" spans="1:3" ht="17.25" x14ac:dyDescent="0.25">
      <c r="A68" s="16"/>
      <c r="B68" s="4"/>
      <c r="C68" s="30"/>
    </row>
    <row r="69" spans="1:3" ht="17.25" x14ac:dyDescent="0.25">
      <c r="A69" s="16"/>
      <c r="B69" s="4"/>
      <c r="C69" s="30"/>
    </row>
    <row r="70" spans="1:3" ht="17.25" x14ac:dyDescent="0.25">
      <c r="A70" s="16"/>
      <c r="B70" s="4"/>
      <c r="C70" s="30"/>
    </row>
    <row r="71" spans="1:3" ht="17.25" x14ac:dyDescent="0.25">
      <c r="A71" s="16"/>
      <c r="B71" s="4"/>
      <c r="C71" s="30"/>
    </row>
    <row r="72" spans="1:3" ht="17.25" x14ac:dyDescent="0.25">
      <c r="A72" s="16"/>
      <c r="B72" s="4"/>
      <c r="C72" s="30"/>
    </row>
    <row r="73" spans="1:3" ht="17.25" x14ac:dyDescent="0.25">
      <c r="A73" s="16"/>
      <c r="B73" s="4"/>
      <c r="C73" s="30"/>
    </row>
    <row r="74" spans="1:3" ht="17.25" x14ac:dyDescent="0.25">
      <c r="A74" s="16"/>
      <c r="B74" s="4"/>
      <c r="C74" s="30"/>
    </row>
    <row r="75" spans="1:3" ht="17.25" x14ac:dyDescent="0.25">
      <c r="A75" s="16"/>
      <c r="B75" s="4"/>
      <c r="C75" s="30"/>
    </row>
    <row r="76" spans="1:3" ht="17.25" x14ac:dyDescent="0.25">
      <c r="A76" s="16"/>
      <c r="B76" s="4"/>
      <c r="C76" s="30"/>
    </row>
    <row r="77" spans="1:3" ht="17.25" x14ac:dyDescent="0.25">
      <c r="A77" s="16"/>
      <c r="B77" s="4"/>
      <c r="C77" s="30"/>
    </row>
    <row r="78" spans="1:3" ht="17.25" x14ac:dyDescent="0.25">
      <c r="A78" s="16"/>
      <c r="B78" s="4"/>
      <c r="C78" s="30"/>
    </row>
    <row r="79" spans="1:3" ht="17.25" x14ac:dyDescent="0.25">
      <c r="A79" s="16"/>
      <c r="B79" s="4"/>
      <c r="C79" s="30"/>
    </row>
    <row r="80" spans="1:3" ht="17.25" x14ac:dyDescent="0.25">
      <c r="A80" s="16"/>
      <c r="B80" s="4"/>
      <c r="C80" s="30"/>
    </row>
    <row r="81" spans="1:3" ht="17.25" x14ac:dyDescent="0.25">
      <c r="A81" s="16"/>
      <c r="B81" s="4"/>
      <c r="C81" s="30"/>
    </row>
    <row r="82" spans="1:3" x14ac:dyDescent="0.25">
      <c r="B82" s="4"/>
    </row>
    <row r="83" spans="1:3" x14ac:dyDescent="0.25">
      <c r="B83" s="4"/>
    </row>
    <row r="84" spans="1:3" x14ac:dyDescent="0.25">
      <c r="B84" s="4">
        <f>SUM(B3:B83)</f>
        <v>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4"/>
  <sheetViews>
    <sheetView workbookViewId="0">
      <pane xSplit="1" topLeftCell="N1" activePane="topRight" state="frozen"/>
      <selection pane="topRight" activeCell="AF20" activeCellId="3" sqref="AF2:AF4 AF6:AF7 AF16:AF17 AF20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16" t="s">
        <v>88</v>
      </c>
      <c r="B2" s="2">
        <f>IFERROR(VLOOKUP($A2,'Player Worksheet_Rnd1'!$A$2:$B$85,2,FALSE),"")</f>
        <v>0</v>
      </c>
      <c r="C2" s="2">
        <f>IFERROR(VLOOKUP($A2,'Player Worksheet_Rnd2'!$A$2:$B$85,2,FALSE),"")</f>
        <v>1</v>
      </c>
      <c r="D2" s="2">
        <f>IFERROR(VLOOKUP($A2,'Player Worksheet_Rnd3'!$A$2:$B$85,2,FALSE),"")</f>
        <v>0</v>
      </c>
      <c r="E2" s="2">
        <f>IFERROR(VLOOKUP($A2,'Player Worksheet_Rnd4'!$A$2:$B$85,2,FALSE),"")</f>
        <v>6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1</v>
      </c>
      <c r="I2" s="2">
        <f>IFERROR(VLOOKUP($A2,'Player Worksheet_Rnd8'!$A$2:$B$85,2,FALSE),"")</f>
        <v>6</v>
      </c>
      <c r="J2" s="2">
        <f>IFERROR(VLOOKUP($A2,'Player Worksheet_Rnd9'!$A$2:$B$85,2,FALSE),"")</f>
        <v>0</v>
      </c>
      <c r="K2" s="2">
        <f>IFERROR(VLOOKUP($A2,'Player Worksheet_Rnd10'!$A$2:$B$85,2,FALSE),"")</f>
        <v>0</v>
      </c>
      <c r="L2" s="2">
        <f>IFERROR(VLOOKUP($A2,'Player Worksheet_Rnd11'!$A$2:$B$85,2,FALSE),"")</f>
        <v>1</v>
      </c>
      <c r="M2" s="2">
        <f>IFERROR(VLOOKUP($A2,'Player Worksheet_Rnd12'!$A$2:$B$85,2,FALSE),"")</f>
        <v>2</v>
      </c>
      <c r="N2" s="2">
        <f>IFERROR(VLOOKUP($A2,'Player Worksheet_Rnd13'!$A$2:$B$85,2,FALSE),"")</f>
        <v>3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6</v>
      </c>
      <c r="R2" s="2">
        <f>IFERROR(VLOOKUP($A2,'Player Worksheet_Rnd17'!$A$2:$B$85,2,FALSE),"")</f>
        <v>0</v>
      </c>
      <c r="S2" s="2">
        <f>IFERROR(VLOOKUP($A2,'Player Worksheet_Rnd18'!$A$2:$B$85,2,FALSE),"")</f>
        <v>0</v>
      </c>
      <c r="T2" s="2">
        <f>IFERROR(VLOOKUP($A2,'Player Worksheet_Rnd19'!$A$2:$B$85,2,FALSE),"")</f>
        <v>3</v>
      </c>
      <c r="U2" s="2">
        <f>IFERROR(VLOOKUP($A2,'Player Worksheet_Rnd20'!$A$2:$B$85,2,FALSE),"")</f>
        <v>0</v>
      </c>
      <c r="V2" s="2">
        <f>IFERROR(VLOOKUP($A2,'Player Worksheet_Rnd21'!$A$2:$B$85,2,FALSE),"")</f>
        <v>0</v>
      </c>
      <c r="W2" s="2">
        <f>IFERROR(VLOOKUP($A2,'Player Worksheet_Rnd22'!$A$2:$B$85,2,FALSE),"")</f>
        <v>3</v>
      </c>
      <c r="X2" s="2">
        <f>IFERROR(VLOOKUP($A2,'Player Worksheet_Rnd23'!$A$2:$B$85,2,FALSE),"")</f>
        <v>1</v>
      </c>
      <c r="Y2" s="2">
        <f>IFERROR(VLOOKUP($A2,'Player Worksheet_Rnd24'!$A$2:$B$85,2,FALSE),"")</f>
        <v>0</v>
      </c>
      <c r="Z2" s="2">
        <f>IFERROR(VLOOKUP($A2,'Player Worksheet_Rnd25'!$A$2:$B$85,2,FALSE),"")</f>
        <v>0</v>
      </c>
      <c r="AA2" s="2">
        <f>IFERROR(VLOOKUP($A2,'Player Worksheet_Rnd26'!$A$2:$B$85,2,FALSE),"")</f>
        <v>0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6</v>
      </c>
      <c r="AE2" s="2">
        <f>IFERROR(VLOOKUP($A2,'Player Worksheet_Rnd30'!$A$2:$B$85,2,FALSE),"")</f>
        <v>1</v>
      </c>
      <c r="AF2" s="2">
        <f>IFERROR(VLOOKUP($A2,'Player Worksheet_Rnd31'!$A$2:$B$85,2,FALSE),"")</f>
        <v>15</v>
      </c>
      <c r="AK2" s="2">
        <f>SUM(B2:AJ2)</f>
        <v>55</v>
      </c>
    </row>
    <row r="3" spans="1:37" x14ac:dyDescent="0.25">
      <c r="A3" s="16" t="s">
        <v>96</v>
      </c>
      <c r="B3" s="2">
        <f>IFERROR(VLOOKUP($A3,'Player Worksheet_Rnd1'!$A$2:$B$85,2,FALSE),"")</f>
        <v>0</v>
      </c>
      <c r="C3" s="2">
        <f>IFERROR(VLOOKUP($A3,'Player Worksheet_Rnd2'!$A$2:$B$85,2,FALSE),"")</f>
        <v>3</v>
      </c>
      <c r="D3" s="2">
        <f>IFERROR(VLOOKUP($A3,'Player Worksheet_Rnd3'!$A$2:$B$85,2,FALSE),"")</f>
        <v>0</v>
      </c>
      <c r="E3" s="2">
        <f>IFERROR(VLOOKUP($A3,'Player Worksheet_Rnd4'!$A$2:$B$85,2,FALSE),"")</f>
        <v>6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1</v>
      </c>
      <c r="I3" s="2">
        <f>IFERROR(VLOOKUP($A3,'Player Worksheet_Rnd8'!$A$2:$B$85,2,FALSE),"")</f>
        <v>0</v>
      </c>
      <c r="J3" s="2">
        <f>IFERROR(VLOOKUP($A3,'Player Worksheet_Rnd9'!$A$2:$B$85,2,FALSE),"")</f>
        <v>0</v>
      </c>
      <c r="K3" s="2">
        <f>IFERROR(VLOOKUP($A3,'Player Worksheet_Rnd10'!$A$2:$B$85,2,FALSE),"")</f>
        <v>1</v>
      </c>
      <c r="L3" s="2">
        <f>IFERROR(VLOOKUP($A3,'Player Worksheet_Rnd11'!$A$2:$B$85,2,FALSE),"")</f>
        <v>1</v>
      </c>
      <c r="M3" s="2">
        <f>IFERROR(VLOOKUP($A3,'Player Worksheet_Rnd12'!$A$2:$B$85,2,FALSE),"")</f>
        <v>0</v>
      </c>
      <c r="N3" s="2">
        <f>IFERROR(VLOOKUP($A3,'Player Worksheet_Rnd13'!$A$2:$B$85,2,FALSE),"")</f>
        <v>1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3</v>
      </c>
      <c r="R3" s="2">
        <f>IFERROR(VLOOKUP($A3,'Player Worksheet_Rnd17'!$A$2:$B$85,2,FALSE),"")</f>
        <v>6</v>
      </c>
      <c r="S3" s="2">
        <f>IFERROR(VLOOKUP($A3,'Player Worksheet_Rnd18'!$A$2:$B$85,2,FALSE),"")</f>
        <v>0</v>
      </c>
      <c r="T3" s="2">
        <f>IFERROR(VLOOKUP($A3,'Player Worksheet_Rnd19'!$A$2:$B$85,2,FALSE),"")</f>
        <v>1</v>
      </c>
      <c r="U3" s="2">
        <f>IFERROR(VLOOKUP($A3,'Player Worksheet_Rnd20'!$A$2:$B$85,2,FALSE),"")</f>
        <v>0</v>
      </c>
      <c r="V3" s="2">
        <f>IFERROR(VLOOKUP($A3,'Player Worksheet_Rnd21'!$A$2:$B$85,2,FALSE),"")</f>
        <v>2</v>
      </c>
      <c r="W3" s="2" t="str">
        <f>IFERROR(VLOOKUP($A3,'Player Worksheet_Rnd22'!$A$2:$B$85,2,FALSE),"")</f>
        <v>last</v>
      </c>
      <c r="X3" s="2">
        <f>IFERROR(VLOOKUP($A3,'Player Worksheet_Rnd23'!$A$2:$B$85,2,FALSE),"")</f>
        <v>0</v>
      </c>
      <c r="Y3" s="2">
        <f>IFERROR(VLOOKUP($A3,'Player Worksheet_Rnd24'!$A$2:$B$85,2,FALSE),"")</f>
        <v>0</v>
      </c>
      <c r="Z3" s="2">
        <f>IFERROR(VLOOKUP($A3,'Player Worksheet_Rnd25'!$A$2:$B$85,2,FALSE),"")</f>
        <v>0</v>
      </c>
      <c r="AA3" s="2">
        <f>IFERROR(VLOOKUP($A3,'Player Worksheet_Rnd26'!$A$2:$B$85,2,FALSE),"")</f>
        <v>2</v>
      </c>
      <c r="AB3" s="2">
        <f>IFERROR(VLOOKUP($A3,'Player Worksheet_Rnd27'!$A$2:$B$85,2,FALSE),"")</f>
        <v>0</v>
      </c>
      <c r="AC3" s="2">
        <f>IFERROR(VLOOKUP($A3,'Player Worksheet_Rnd28'!$A$2:$B$85,2,FALSE),"")</f>
        <v>1</v>
      </c>
      <c r="AD3" s="2">
        <f>IFERROR(VLOOKUP($A3,'Player Worksheet_Rnd29'!$A$2:$B$85,2,FALSE),"")</f>
        <v>1</v>
      </c>
      <c r="AE3" s="2">
        <f>IFERROR(VLOOKUP($A3,'Player Worksheet_Rnd30'!$A$2:$B$85,2,FALSE),"")</f>
        <v>0</v>
      </c>
      <c r="AF3" s="2">
        <f>IFERROR(VLOOKUP($A3,'Player Worksheet_Rnd31'!$A$2:$B$85,2,FALSE),"")</f>
        <v>0</v>
      </c>
      <c r="AK3" s="2">
        <f>SUM(B3:AJ3)</f>
        <v>29</v>
      </c>
    </row>
    <row r="4" spans="1:37" x14ac:dyDescent="0.25">
      <c r="A4" s="16" t="s">
        <v>135</v>
      </c>
      <c r="B4" s="2">
        <f>IFERROR(VLOOKUP($A4,'Player Worksheet_Rnd1'!$A$2:$B$85,2,FALSE),"")</f>
        <v>0</v>
      </c>
      <c r="C4" s="2">
        <f>IFERROR(VLOOKUP($A4,'Player Worksheet_Rnd2'!$A$2:$B$85,2,FALSE),"")</f>
        <v>1</v>
      </c>
      <c r="D4" s="2">
        <f>IFERROR(VLOOKUP($A4,'Player Worksheet_Rnd3'!$A$2:$B$85,2,FALSE),"")</f>
        <v>6</v>
      </c>
      <c r="E4" s="2">
        <f>IFERROR(VLOOKUP($A4,'Player Worksheet_Rnd4'!$A$2:$B$85,2,FALSE),"")</f>
        <v>3</v>
      </c>
      <c r="F4" s="2">
        <f>IFERROR(VLOOKUP($A4,'Player Worksheet_Rnd5'!$A$2:$B$85,2,FALSE),"")</f>
        <v>0</v>
      </c>
      <c r="G4" s="2">
        <f>IFERROR(VLOOKUP($A4,'Player Worksheet_Rnd6'!$A$2:$B$85,2,FALSE),"")</f>
        <v>1</v>
      </c>
      <c r="H4" s="2">
        <f>IFERROR(VLOOKUP($A4,'Player Worksheet_Rnd7'!$A$2:$B$85,2,FALSE),"")</f>
        <v>1</v>
      </c>
      <c r="I4" s="2">
        <f>IFERROR(VLOOKUP($A4,'Player Worksheet_Rnd8'!$A$2:$B$85,2,FALSE),"")</f>
        <v>0</v>
      </c>
      <c r="J4" s="2">
        <f>IFERROR(VLOOKUP($A4,'Player Worksheet_Rnd9'!$A$2:$B$85,2,FALSE),"")</f>
        <v>0</v>
      </c>
      <c r="K4" s="2">
        <f>IFERROR(VLOOKUP($A4,'Player Worksheet_Rnd10'!$A$2:$B$85,2,FALSE),"")</f>
        <v>0</v>
      </c>
      <c r="L4" s="2">
        <f>IFERROR(VLOOKUP($A4,'Player Worksheet_Rnd11'!$A$2:$B$85,2,FALSE),"")</f>
        <v>20</v>
      </c>
      <c r="M4" s="2">
        <f>IFERROR(VLOOKUP($A4,'Player Worksheet_Rnd12'!$A$2:$B$85,2,FALSE),"")</f>
        <v>2</v>
      </c>
      <c r="N4" s="2">
        <f>IFERROR(VLOOKUP($A4,'Player Worksheet_Rnd13'!$A$2:$B$85,2,FALSE),"")</f>
        <v>10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R4" s="2">
        <f>IFERROR(VLOOKUP($A4,'Player Worksheet_Rnd17'!$A$2:$B$85,2,FALSE),"")</f>
        <v>2</v>
      </c>
      <c r="S4" s="2">
        <f>IFERROR(VLOOKUP($A4,'Player Worksheet_Rnd18'!$A$2:$B$85,2,FALSE),"")</f>
        <v>1</v>
      </c>
      <c r="T4" s="2">
        <f>IFERROR(VLOOKUP($A4,'Player Worksheet_Rnd19'!$A$2:$B$85,2,FALSE),"")</f>
        <v>0</v>
      </c>
      <c r="U4" s="2">
        <f>IFERROR(VLOOKUP($A4,'Player Worksheet_Rnd20'!$A$2:$B$85,2,FALSE),"")</f>
        <v>0</v>
      </c>
      <c r="V4" s="2">
        <f>IFERROR(VLOOKUP($A4,'Player Worksheet_Rnd21'!$A$2:$B$85,2,FALSE),"")</f>
        <v>2</v>
      </c>
      <c r="W4" s="2">
        <f>IFERROR(VLOOKUP($A4,'Player Worksheet_Rnd22'!$A$2:$B$85,2,FALSE),"")</f>
        <v>6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1</v>
      </c>
      <c r="AA4" s="2">
        <f>IFERROR(VLOOKUP($A4,'Player Worksheet_Rnd26'!$A$2:$B$85,2,FALSE),"")</f>
        <v>12</v>
      </c>
      <c r="AB4" s="2">
        <f>IFERROR(VLOOKUP($A4,'Player Worksheet_Rnd27'!$A$2:$B$85,2,FALSE),"")</f>
        <v>0</v>
      </c>
      <c r="AC4" s="2">
        <f>IFERROR(VLOOKUP($A4,'Player Worksheet_Rnd28'!$A$2:$B$85,2,FALSE),"")</f>
        <v>0</v>
      </c>
      <c r="AD4" s="2">
        <f>IFERROR(VLOOKUP($A4,'Player Worksheet_Rnd29'!$A$2:$B$85,2,FALSE),"")</f>
        <v>3</v>
      </c>
      <c r="AE4" s="2">
        <f>IFERROR(VLOOKUP($A4,'Player Worksheet_Rnd30'!$A$2:$B$85,2,FALSE),"")</f>
        <v>3</v>
      </c>
      <c r="AF4" s="2">
        <f>IFERROR(VLOOKUP($A4,'Player Worksheet_Rnd31'!$A$2:$B$85,2,FALSE),"")</f>
        <v>3</v>
      </c>
      <c r="AK4" s="2">
        <f t="shared" ref="AK4:AK32" si="1">SUM(B4:AI4)</f>
        <v>78</v>
      </c>
    </row>
    <row r="5" spans="1:37" s="44" customFormat="1" x14ac:dyDescent="0.25">
      <c r="A5" s="43" t="s">
        <v>137</v>
      </c>
      <c r="B5" s="44">
        <f>IFERROR(VLOOKUP($A5,'Player Worksheet_Rnd1'!$A$2:$B$85,2,FALSE),"")</f>
        <v>0</v>
      </c>
      <c r="C5" s="44">
        <f>IFERROR(VLOOKUP($A5,'Player Worksheet_Rnd2'!$A$2:$B$85,2,FALSE),"")</f>
        <v>1</v>
      </c>
      <c r="D5" s="44">
        <f>IFERROR(VLOOKUP($A5,'Player Worksheet_Rnd3'!$A$2:$B$85,2,FALSE),"")</f>
        <v>1</v>
      </c>
      <c r="E5" s="44">
        <f>IFERROR(VLOOKUP($A5,'Player Worksheet_Rnd4'!$A$2:$B$85,2,FALSE),"")</f>
        <v>3</v>
      </c>
      <c r="F5" s="44">
        <f>IFERROR(VLOOKUP($A5,'Player Worksheet_Rnd5'!$A$2:$B$85,2,FALSE),"")</f>
        <v>0</v>
      </c>
      <c r="G5" s="44">
        <f>IFERROR(VLOOKUP($A5,'Player Worksheet_Rnd6'!$A$2:$B$85,2,FALSE),"")</f>
        <v>0</v>
      </c>
      <c r="H5" s="44">
        <f>IFERROR(VLOOKUP($A5,'Player Worksheet_Rnd7'!$A$2:$B$85,2,FALSE),"")</f>
        <v>0</v>
      </c>
      <c r="I5" s="44">
        <f>IFERROR(VLOOKUP($A5,'Player Worksheet_Rnd8'!$A$2:$B$85,2,FALSE),"")</f>
        <v>0</v>
      </c>
      <c r="J5" s="44">
        <f>IFERROR(VLOOKUP($A5,'Player Worksheet_Rnd9'!$A$2:$B$85,2,FALSE),"")</f>
        <v>0</v>
      </c>
      <c r="K5" s="44">
        <f>IFERROR(VLOOKUP($A5,'Player Worksheet_Rnd10'!$A$2:$B$85,2,FALSE),"")</f>
        <v>0</v>
      </c>
      <c r="L5" s="44">
        <f>IFERROR(VLOOKUP($A5,'Player Worksheet_Rnd11'!$A$2:$B$85,2,FALSE),"")</f>
        <v>0</v>
      </c>
      <c r="M5" s="44">
        <f>IFERROR(VLOOKUP($A5,'Player Worksheet_Rnd12'!$A$2:$B$85,2,FALSE),"")</f>
        <v>0</v>
      </c>
      <c r="N5" s="44">
        <f>IFERROR(VLOOKUP($A5,'Player Worksheet_Rnd13'!$A$2:$B$85,2,FALSE),"")</f>
        <v>1</v>
      </c>
      <c r="O5" s="44">
        <f>IFERROR(VLOOKUP($A5,'Player Worksheet_Rnd14'!$A$2:$B$85,2,FALSE),"")</f>
        <v>0</v>
      </c>
      <c r="AK5" s="44">
        <f t="shared" si="1"/>
        <v>6</v>
      </c>
    </row>
    <row r="6" spans="1:37" x14ac:dyDescent="0.25">
      <c r="A6" s="16" t="s">
        <v>108</v>
      </c>
      <c r="B6" s="2">
        <f>IFERROR(VLOOKUP($A6,'Player Worksheet_Rnd1'!$A$2:$B$85,2,FALSE),"")</f>
        <v>0</v>
      </c>
      <c r="C6" s="2">
        <f>IFERROR(VLOOKUP($A6,'Player Worksheet_Rnd2'!$A$2:$B$85,2,FALSE),"")</f>
        <v>3</v>
      </c>
      <c r="D6" s="2">
        <f>IFERROR(VLOOKUP($A6,'Player Worksheet_Rnd3'!$A$2:$B$85,2,FALSE),"")</f>
        <v>0</v>
      </c>
      <c r="E6" s="2">
        <f>IFERROR(VLOOKUP($A6,'Player Worksheet_Rnd4'!$A$2:$B$85,2,FALSE),"")</f>
        <v>1</v>
      </c>
      <c r="F6" s="2">
        <f>IFERROR(VLOOKUP($A6,'Player Worksheet_Rnd5'!$A$2:$B$85,2,FALSE),"")</f>
        <v>0</v>
      </c>
      <c r="G6" s="2">
        <f>IFERROR(VLOOKUP($A6,'Player Worksheet_Rnd6'!$A$2:$B$85,2,FALSE),"")</f>
        <v>0</v>
      </c>
      <c r="H6" s="2">
        <f>IFERROR(VLOOKUP($A6,'Player Worksheet_Rnd7'!$A$2:$B$85,2,FALSE),"")</f>
        <v>1</v>
      </c>
      <c r="I6" s="2">
        <f>IFERROR(VLOOKUP($A6,'Player Worksheet_Rnd8'!$A$2:$B$85,2,FALSE),"")</f>
        <v>0</v>
      </c>
      <c r="J6" s="2">
        <f>IFERROR(VLOOKUP($A6,'Player Worksheet_Rnd9'!$A$2:$B$85,2,FALSE),"")</f>
        <v>1</v>
      </c>
      <c r="K6" s="2">
        <f>IFERROR(VLOOKUP($A6,'Player Worksheet_Rnd10'!$A$2:$B$85,2,FALSE),"")</f>
        <v>0</v>
      </c>
      <c r="L6" s="2">
        <f>IFERROR(VLOOKUP($A6,'Player Worksheet_Rnd11'!$A$2:$B$85,2,FALSE),"")</f>
        <v>0</v>
      </c>
      <c r="M6" s="2">
        <f>IFERROR(VLOOKUP($A6,'Player Worksheet_Rnd12'!$A$2:$B$85,2,FALSE),"")</f>
        <v>0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P6" s="2">
        <f>IFERROR(VLOOKUP($A6,'Player Worksheet_Rnd15'!$A$2:$B$85,2,FALSE),"")</f>
        <v>0</v>
      </c>
      <c r="Q6" s="2">
        <f>IFERROR(VLOOKUP($A6,'Player Worksheet_Rnd16'!$A$2:$B$85,2,FALSE),"")</f>
        <v>1</v>
      </c>
      <c r="R6" s="2">
        <f>IFERROR(VLOOKUP($A6,'Player Worksheet_Rnd17'!$A$2:$B$85,2,FALSE),"")</f>
        <v>6</v>
      </c>
      <c r="S6" s="2">
        <f>IFERROR(VLOOKUP($A6,'Player Worksheet_Rnd18'!$A$2:$B$85,2,FALSE),"")</f>
        <v>0</v>
      </c>
      <c r="T6" s="2">
        <f>IFERROR(VLOOKUP($A6,'Player Worksheet_Rnd19'!$A$2:$B$85,2,FALSE),"")</f>
        <v>1</v>
      </c>
      <c r="U6" s="2">
        <f>IFERROR(VLOOKUP($A6,'Player Worksheet_Rnd20'!$A$2:$B$85,2,FALSE),"")</f>
        <v>0</v>
      </c>
      <c r="V6" s="2">
        <f>IFERROR(VLOOKUP($A6,'Player Worksheet_Rnd21'!$A$2:$B$85,2,FALSE),"")</f>
        <v>6</v>
      </c>
      <c r="W6" s="2">
        <f>IFERROR(VLOOKUP($A6,'Player Worksheet_Rnd22'!$A$2:$B$85,2,FALSE),"")</f>
        <v>1</v>
      </c>
      <c r="X6" s="2">
        <f>IFERROR(VLOOKUP($A6,'Player Worksheet_Rnd23'!$A$2:$B$85,2,FALSE),"")</f>
        <v>0</v>
      </c>
      <c r="Y6" s="2">
        <f>IFERROR(VLOOKUP($A6,'Player Worksheet_Rnd24'!$A$2:$B$85,2,FALSE),"")</f>
        <v>0</v>
      </c>
      <c r="Z6" s="2">
        <f>IFERROR(VLOOKUP($A6,'Player Worksheet_Rnd25'!$A$2:$B$85,2,FALSE),"")</f>
        <v>3</v>
      </c>
      <c r="AA6" s="2">
        <f>IFERROR(VLOOKUP($A6,'Player Worksheet_Rnd26'!$A$2:$B$85,2,FALSE),"")</f>
        <v>0</v>
      </c>
      <c r="AB6" s="2">
        <f>IFERROR(VLOOKUP($A6,'Player Worksheet_Rnd27'!$A$2:$B$85,2,FALSE),"")</f>
        <v>1</v>
      </c>
      <c r="AC6" s="2">
        <f>IFERROR(VLOOKUP($A6,'Player Worksheet_Rnd28'!$A$2:$B$85,2,FALSE),"")</f>
        <v>1</v>
      </c>
      <c r="AD6" s="2">
        <f>IFERROR(VLOOKUP($A6,'Player Worksheet_Rnd29'!$A$2:$B$85,2,FALSE),"")</f>
        <v>0</v>
      </c>
      <c r="AE6" s="2">
        <f>IFERROR(VLOOKUP($A6,'Player Worksheet_Rnd30'!$A$2:$B$85,2,FALSE),"")</f>
        <v>0</v>
      </c>
      <c r="AF6" s="2">
        <f>IFERROR(VLOOKUP($A6,'Player Worksheet_Rnd31'!$A$2:$B$85,2,FALSE),"")</f>
        <v>0</v>
      </c>
      <c r="AK6" s="2">
        <f t="shared" si="1"/>
        <v>27</v>
      </c>
    </row>
    <row r="7" spans="1:37" x14ac:dyDescent="0.25">
      <c r="A7" s="16" t="s">
        <v>156</v>
      </c>
      <c r="B7" s="2">
        <f>IFERROR(VLOOKUP($A7,'Player Worksheet_Rnd1'!$A$2:$B$85,2,FALSE),"")</f>
        <v>0</v>
      </c>
      <c r="C7" s="2">
        <f>IFERROR(VLOOKUP($A7,'Player Worksheet_Rnd2'!$A$2:$B$85,2,FALSE),"")</f>
        <v>1</v>
      </c>
      <c r="D7" s="2">
        <f>IFERROR(VLOOKUP($A7,'Player Worksheet_Rnd3'!$A$2:$B$85,2,FALSE),"")</f>
        <v>0</v>
      </c>
      <c r="E7" s="2">
        <f>IFERROR(VLOOKUP($A7,'Player Worksheet_Rnd4'!$A$2:$B$85,2,FALSE),"")</f>
        <v>1</v>
      </c>
      <c r="F7" s="2">
        <f>IFERROR(VLOOKUP($A7,'Player Worksheet_Rnd5'!$A$2:$B$85,2,FALSE),"")</f>
        <v>0</v>
      </c>
      <c r="G7" s="2">
        <f>IFERROR(VLOOKUP($A7,'Player Worksheet_Rnd6'!$A$2:$B$85,2,FALSE),"")</f>
        <v>0</v>
      </c>
      <c r="H7" s="2">
        <f>IFERROR(VLOOKUP($A7,'Player Worksheet_Rnd7'!$A$2:$B$85,2,FALSE),"")</f>
        <v>0</v>
      </c>
      <c r="I7" s="2">
        <f>IFERROR(VLOOKUP($A7,'Player Worksheet_Rnd8'!$A$2:$B$85,2,FALSE),"")</f>
        <v>0</v>
      </c>
      <c r="J7" s="2">
        <f>IFERROR(VLOOKUP($A7,'Player Worksheet_Rnd9'!$A$2:$B$85,2,FALSE),"")</f>
        <v>3</v>
      </c>
      <c r="K7" s="2">
        <f>IFERROR(VLOOKUP($A7,'Player Worksheet_Rnd10'!$A$2:$B$85,2,FALSE),"")</f>
        <v>1</v>
      </c>
      <c r="L7" s="2">
        <f>IFERROR(VLOOKUP($A7,'Player Worksheet_Rnd11'!$A$2:$B$85,2,FALSE),"")</f>
        <v>0</v>
      </c>
      <c r="M7" s="2">
        <f>IFERROR(VLOOKUP($A7,'Player Worksheet_Rnd12'!$A$2:$B$85,2,FALSE),"")</f>
        <v>2</v>
      </c>
      <c r="N7" s="2">
        <f>IFERROR(VLOOKUP($A7,'Player Worksheet_Rnd13'!$A$2:$B$85,2,FALSE),"")</f>
        <v>0</v>
      </c>
      <c r="O7" s="2">
        <f>IFERROR(VLOOKUP($A7,'Player Worksheet_Rnd14'!$A$2:$B$85,2,FALSE),"")</f>
        <v>1</v>
      </c>
      <c r="P7" s="2">
        <f>IFERROR(VLOOKUP($A7,'Player Worksheet_Rnd15'!$A$2:$B$85,2,FALSE),"")</f>
        <v>3</v>
      </c>
      <c r="Q7" s="2">
        <f>IFERROR(VLOOKUP($A7,'Player Worksheet_Rnd16'!$A$2:$B$85,2,FALSE),"")</f>
        <v>0</v>
      </c>
      <c r="R7" s="2">
        <f>IFERROR(VLOOKUP($A7,'Player Worksheet_Rnd17'!$A$2:$B$85,2,FALSE),"")</f>
        <v>2</v>
      </c>
      <c r="S7" s="2">
        <f>IFERROR(VLOOKUP($A7,'Player Worksheet_Rnd18'!$A$2:$B$85,2,FALSE),"")</f>
        <v>1</v>
      </c>
      <c r="T7" s="2">
        <f>IFERROR(VLOOKUP($A7,'Player Worksheet_Rnd19'!$A$2:$B$85,2,FALSE),"")</f>
        <v>0</v>
      </c>
      <c r="U7" s="2">
        <f>IFERROR(VLOOKUP($A7,'Player Worksheet_Rnd20'!$A$2:$B$85,2,FALSE),"")</f>
        <v>0</v>
      </c>
      <c r="V7" s="2">
        <f>IFERROR(VLOOKUP($A7,'Player Worksheet_Rnd21'!$A$2:$B$85,2,FALSE),"")</f>
        <v>0</v>
      </c>
      <c r="W7" s="2">
        <f>IFERROR(VLOOKUP($A7,'Player Worksheet_Rnd22'!$A$2:$B$85,2,FALSE),"")</f>
        <v>0</v>
      </c>
      <c r="X7" s="2">
        <f>IFERROR(VLOOKUP($A7,'Player Worksheet_Rnd23'!$A$2:$B$85,2,FALSE),"")</f>
        <v>0</v>
      </c>
      <c r="Y7" s="2">
        <f>IFERROR(VLOOKUP($A7,'Player Worksheet_Rnd24'!$A$2:$B$85,2,FALSE),"")</f>
        <v>0</v>
      </c>
      <c r="Z7" s="2">
        <f>IFERROR(VLOOKUP($A7,'Player Worksheet_Rnd25'!$A$2:$B$85,2,FALSE),"")</f>
        <v>3</v>
      </c>
      <c r="AA7" s="2">
        <f>IFERROR(VLOOKUP($A7,'Player Worksheet_Rnd26'!$A$2:$B$85,2,FALSE),"")</f>
        <v>0</v>
      </c>
      <c r="AB7" s="2">
        <f>IFERROR(VLOOKUP($A7,'Player Worksheet_Rnd27'!$A$2:$B$85,2,FALSE),"")</f>
        <v>0</v>
      </c>
      <c r="AC7" s="2">
        <f>IFERROR(VLOOKUP($A7,'Player Worksheet_Rnd28'!$A$2:$B$85,2,FALSE),"")</f>
        <v>3</v>
      </c>
      <c r="AD7" s="2">
        <f>IFERROR(VLOOKUP($A7,'Player Worksheet_Rnd29'!$A$2:$B$85,2,FALSE),"")</f>
        <v>1</v>
      </c>
      <c r="AE7" s="2">
        <f>IFERROR(VLOOKUP($A7,'Player Worksheet_Rnd30'!$A$2:$B$85,2,FALSE),"")</f>
        <v>0</v>
      </c>
      <c r="AF7" s="2">
        <f>IFERROR(VLOOKUP($A7,'Player Worksheet_Rnd31'!$A$2:$B$85,2,FALSE),"")</f>
        <v>0</v>
      </c>
      <c r="AK7" s="2">
        <f t="shared" si="1"/>
        <v>22</v>
      </c>
    </row>
    <row r="8" spans="1:37" s="44" customFormat="1" x14ac:dyDescent="0.25">
      <c r="A8" s="43" t="s">
        <v>120</v>
      </c>
      <c r="B8" s="44">
        <f>IFERROR(VLOOKUP($A8,'Player Worksheet_Rnd1'!$A$2:$B$85,2,FALSE),"")</f>
        <v>0</v>
      </c>
      <c r="C8" s="44">
        <f>IFERROR(VLOOKUP($A8,'Player Worksheet_Rnd2'!$A$2:$B$85,2,FALSE),"")</f>
        <v>10</v>
      </c>
      <c r="D8" s="44">
        <f>IFERROR(VLOOKUP($A8,'Player Worksheet_Rnd3'!$A$2:$B$85,2,FALSE),"")</f>
        <v>0</v>
      </c>
      <c r="E8" s="44">
        <f>IFERROR(VLOOKUP($A8,'Player Worksheet_Rnd4'!$A$2:$B$85,2,FALSE),"")</f>
        <v>0</v>
      </c>
      <c r="F8" s="44">
        <f>IFERROR(VLOOKUP($A8,'Player Worksheet_Rnd5'!$A$2:$B$85,2,FALSE),"")</f>
        <v>0</v>
      </c>
      <c r="G8" s="44">
        <f>IFERROR(VLOOKUP($A8,'Player Worksheet_Rnd6'!$A$2:$B$85,2,FALSE),"")</f>
        <v>0</v>
      </c>
      <c r="H8" s="44">
        <f>IFERROR(VLOOKUP($A8,'Player Worksheet_Rnd7'!$A$2:$B$85,2,FALSE),"")</f>
        <v>6</v>
      </c>
      <c r="I8" s="44">
        <f>IFERROR(VLOOKUP($A8,'Player Worksheet_Rnd8'!$A$2:$B$85,2,FALSE),"")</f>
        <v>0</v>
      </c>
      <c r="J8" s="44">
        <f>IFERROR(VLOOKUP($A8,'Player Worksheet_Rnd9'!$A$2:$B$85,2,FALSE),"")</f>
        <v>0</v>
      </c>
      <c r="AK8" s="44">
        <f t="shared" si="1"/>
        <v>16</v>
      </c>
    </row>
    <row r="9" spans="1:37" s="44" customFormat="1" x14ac:dyDescent="0.25">
      <c r="A9" s="43" t="s">
        <v>112</v>
      </c>
      <c r="B9" s="44">
        <f>IFERROR(VLOOKUP($A9,'Player Worksheet_Rnd1'!$A$2:$B$85,2,FALSE),"")</f>
        <v>3</v>
      </c>
      <c r="C9" s="44">
        <f>IFERROR(VLOOKUP($A9,'Player Worksheet_Rnd2'!$A$2:$B$85,2,FALSE),"")</f>
        <v>1</v>
      </c>
      <c r="D9" s="44">
        <f>IFERROR(VLOOKUP($A9,'Player Worksheet_Rnd3'!$A$2:$B$85,2,FALSE),"")</f>
        <v>1</v>
      </c>
      <c r="E9" s="44">
        <f>IFERROR(VLOOKUP($A9,'Player Worksheet_Rnd4'!$A$2:$B$85,2,FALSE),"")</f>
        <v>0</v>
      </c>
      <c r="F9" s="44">
        <f>IFERROR(VLOOKUP($A9,'Player Worksheet_Rnd5'!$A$2:$B$85,2,FALSE),"")</f>
        <v>0</v>
      </c>
      <c r="G9" s="44">
        <f>IFERROR(VLOOKUP($A9,'Player Worksheet_Rnd6'!$A$2:$B$85,2,FALSE),"")</f>
        <v>1</v>
      </c>
      <c r="AK9" s="44">
        <f t="shared" si="1"/>
        <v>6</v>
      </c>
    </row>
    <row r="10" spans="1:37" s="44" customFormat="1" x14ac:dyDescent="0.25">
      <c r="A10" s="46" t="s">
        <v>210</v>
      </c>
      <c r="H10" s="44">
        <f>IFERROR(VLOOKUP($A10,'Player Worksheet_Rnd7'!$A$2:$B$85,2,FALSE),"")</f>
        <v>0</v>
      </c>
      <c r="I10" s="44">
        <f>IFERROR(VLOOKUP($A10,'Player Worksheet_Rnd8'!$A$2:$B$85,2,FALSE),"")</f>
        <v>6</v>
      </c>
      <c r="J10" s="44">
        <f>IFERROR(VLOOKUP($A10,'Player Worksheet_Rnd9'!$A$2:$B$85,2,FALSE),"")</f>
        <v>3</v>
      </c>
      <c r="K10" s="44">
        <f>IFERROR(VLOOKUP($A10,'Player Worksheet_Rnd10'!$A$2:$B$85,2,FALSE),"")</f>
        <v>0</v>
      </c>
      <c r="L10" s="44">
        <f>IFERROR(VLOOKUP($A10,'Player Worksheet_Rnd11'!$A$2:$B$85,2,FALSE),"")</f>
        <v>0</v>
      </c>
      <c r="M10" s="44">
        <f>IFERROR(VLOOKUP($A10,'Player Worksheet_Rnd12'!$A$2:$B$85,2,FALSE),"")</f>
        <v>0</v>
      </c>
      <c r="N10" s="44" t="str">
        <f>IFERROR(VLOOKUP($A10,'Player Worksheet_Rnd13'!$A$2:$B$85,2,FALSE),"")</f>
        <v>last</v>
      </c>
      <c r="O10" s="44">
        <f>IFERROR(VLOOKUP($A10,'Player Worksheet_Rnd14'!$A$2:$B$85,2,FALSE),"")</f>
        <v>0</v>
      </c>
      <c r="AK10" s="44">
        <f t="shared" si="1"/>
        <v>9</v>
      </c>
    </row>
    <row r="11" spans="1:37" s="44" customFormat="1" x14ac:dyDescent="0.25">
      <c r="A11" s="46" t="s">
        <v>226</v>
      </c>
      <c r="N11" s="44">
        <f>IFERROR(VLOOKUP($A11,'Player Worksheet_Rnd13'!$A$2:$B$85,2,FALSE),"")</f>
        <v>0</v>
      </c>
      <c r="O11" s="44">
        <f>IFERROR(VLOOKUP($A11,'Player Worksheet_Rnd14'!$A$2:$B$85,2,FALSE),"")</f>
        <v>0</v>
      </c>
      <c r="P11" s="44">
        <f>IFERROR(VLOOKUP($A11,'Player Worksheet_Rnd15'!$A$2:$B$85,2,FALSE),"")</f>
        <v>6</v>
      </c>
      <c r="Q11" s="44">
        <f>IFERROR(VLOOKUP($A11,'Player Worksheet_Rnd16'!$A$2:$B$85,2,FALSE),"")</f>
        <v>0</v>
      </c>
      <c r="R11" s="44">
        <f>IFERROR(VLOOKUP($A11,'Player Worksheet_Rnd17'!$A$2:$B$85,2,FALSE),"")</f>
        <v>0</v>
      </c>
      <c r="S11" s="44">
        <f>IFERROR(VLOOKUP($A11,'Player Worksheet_Rnd18'!$A$2:$B$85,2,FALSE),"")</f>
        <v>0</v>
      </c>
      <c r="T11" s="44">
        <f>IFERROR(VLOOKUP($A11,'Player Worksheet_Rnd19'!$A$2:$B$85,2,FALSE),"")</f>
        <v>0</v>
      </c>
      <c r="U11" s="44">
        <f>IFERROR(VLOOKUP($A11,'Player Worksheet_Rnd20'!$A$2:$B$85,2,FALSE),"")</f>
        <v>1</v>
      </c>
      <c r="V11" s="44">
        <f>IFERROR(VLOOKUP($A11,'Player Worksheet_Rnd21'!$A$2:$B$85,2,FALSE),"")</f>
        <v>2</v>
      </c>
      <c r="W11" s="44">
        <f>IFERROR(VLOOKUP($A11,'Player Worksheet_Rnd22'!$A$2:$B$85,2,FALSE),"")</f>
        <v>0</v>
      </c>
      <c r="X11" s="44">
        <f>IFERROR(VLOOKUP($A11,'Player Worksheet_Rnd23'!$A$2:$B$85,2,FALSE),"")</f>
        <v>0</v>
      </c>
      <c r="Y11" s="44">
        <f>IFERROR(VLOOKUP($A11,'Player Worksheet_Rnd24'!$A$2:$B$85,2,FALSE),"")</f>
        <v>0</v>
      </c>
      <c r="AK11" s="44">
        <f t="shared" si="1"/>
        <v>9</v>
      </c>
    </row>
    <row r="12" spans="1:37" s="44" customFormat="1" x14ac:dyDescent="0.25">
      <c r="A12" s="46" t="s">
        <v>240</v>
      </c>
      <c r="M12" s="44">
        <f>IFERROR(VLOOKUP($A12,'Player Worksheet_Rnd12'!$A$2:$B$85,2,FALSE),"")</f>
        <v>6</v>
      </c>
      <c r="V12" s="44">
        <f>IFERROR(VLOOKUP($A12,'Player Worksheet_Rnd21'!$A$2:$B$85,2,FALSE),"")</f>
        <v>12</v>
      </c>
      <c r="AK12" s="44">
        <f t="shared" si="1"/>
        <v>18</v>
      </c>
    </row>
    <row r="13" spans="1:37" s="44" customFormat="1" x14ac:dyDescent="0.25">
      <c r="A13" s="46" t="s">
        <v>292</v>
      </c>
      <c r="P13" s="44">
        <f>IFERROR(VLOOKUP($A13,'Player Worksheet_Rnd15'!$A$2:$B$85,2,FALSE),"")</f>
        <v>0</v>
      </c>
      <c r="Q13" s="44">
        <f>IFERROR(VLOOKUP($A13,'Player Worksheet_Rnd16'!$A$2:$B$85,2,FALSE),"")</f>
        <v>0</v>
      </c>
      <c r="S13" s="44">
        <f>IFERROR(VLOOKUP($A13,'Player Worksheet_Rnd18'!$A$2:$B$85,2,FALSE),"")</f>
        <v>0</v>
      </c>
      <c r="T13" s="44">
        <f>IFERROR(VLOOKUP($A13,'Player Worksheet_Rnd19'!$A$2:$B$85,2,FALSE),"")</f>
        <v>0</v>
      </c>
      <c r="U13" s="44">
        <f>IFERROR(VLOOKUP($A13,'Player Worksheet_Rnd20'!$A$2:$B$85,2,FALSE),"")</f>
        <v>0</v>
      </c>
      <c r="W13" s="44">
        <f>IFERROR(VLOOKUP($A13,'Player Worksheet_Rnd22'!$A$2:$B$85,2,FALSE),"")</f>
        <v>0</v>
      </c>
      <c r="X13" s="44">
        <f>IFERROR(VLOOKUP($A13,'Player Worksheet_Rnd23'!$A$2:$B$85,2,FALSE),"")</f>
        <v>1</v>
      </c>
      <c r="Y13" s="44">
        <f>IFERROR(VLOOKUP($A13,'Player Worksheet_Rnd24'!$A$2:$B$85,2,FALSE),"")</f>
        <v>1</v>
      </c>
      <c r="AK13" s="44">
        <f t="shared" si="1"/>
        <v>2</v>
      </c>
    </row>
    <row r="14" spans="1:37" s="44" customFormat="1" x14ac:dyDescent="0.25">
      <c r="A14" s="46" t="s">
        <v>293</v>
      </c>
      <c r="P14" s="44">
        <f>IFERROR(VLOOKUP($A14,'Player Worksheet_Rnd15'!$A$2:$B$85,2,FALSE),"")</f>
        <v>0</v>
      </c>
      <c r="Q14" s="44">
        <f>IFERROR(VLOOKUP($A14,'Player Worksheet_Rnd16'!$A$2:$B$85,2,FALSE),"")</f>
        <v>0</v>
      </c>
      <c r="AK14" s="44">
        <f t="shared" si="1"/>
        <v>0</v>
      </c>
    </row>
    <row r="15" spans="1:37" s="44" customFormat="1" x14ac:dyDescent="0.25">
      <c r="A15" s="46" t="s">
        <v>241</v>
      </c>
      <c r="R15" s="44">
        <f>IFERROR(VLOOKUP($A15,'Player Worksheet_Rnd17'!$A$2:$B$85,2,FALSE),"")</f>
        <v>0</v>
      </c>
      <c r="AK15" s="44">
        <f t="shared" si="1"/>
        <v>0</v>
      </c>
    </row>
    <row r="16" spans="1:37" x14ac:dyDescent="0.25">
      <c r="A16" s="3" t="s">
        <v>123</v>
      </c>
      <c r="R16" s="2">
        <f>IFERROR(VLOOKUP($A16,'Player Worksheet_Rnd17'!$A$2:$B$85,2,FALSE),"")</f>
        <v>0</v>
      </c>
      <c r="S16" s="2">
        <f>IFERROR(VLOOKUP($A16,'Player Worksheet_Rnd18'!$A$2:$B$85,2,FALSE),"")</f>
        <v>1</v>
      </c>
      <c r="T16" s="2">
        <f>IFERROR(VLOOKUP($A16,'Player Worksheet_Rnd19'!$A$2:$B$85,2,FALSE),"")</f>
        <v>0</v>
      </c>
      <c r="U16" s="2">
        <f>IFERROR(VLOOKUP($A16,'Player Worksheet_Rnd20'!$A$2:$B$85,2,FALSE),"")</f>
        <v>1</v>
      </c>
      <c r="V16" s="2">
        <f>IFERROR(VLOOKUP($A16,'Player Worksheet_Rnd21'!$A$2:$B$85,2,FALSE),"")</f>
        <v>0</v>
      </c>
      <c r="W16" s="2">
        <f>IFERROR(VLOOKUP($A16,'Player Worksheet_Rnd22'!$A$2:$B$85,2,FALSE),"")</f>
        <v>0</v>
      </c>
      <c r="X16" s="2">
        <f>IFERROR(VLOOKUP($A16,'Player Worksheet_Rnd23'!$A$2:$B$85,2,FALSE),"")</f>
        <v>0</v>
      </c>
      <c r="Y16" s="2">
        <f>IFERROR(VLOOKUP($A16,'Player Worksheet_Rnd24'!$A$2:$B$85,2,FALSE),"")</f>
        <v>1</v>
      </c>
      <c r="Z16" s="2">
        <f>IFERROR(VLOOKUP($A16,'Player Worksheet_Rnd25'!$A$2:$B$85,2,FALSE),"")</f>
        <v>1</v>
      </c>
      <c r="AA16" s="2">
        <f>IFERROR(VLOOKUP($A16,'Player Worksheet_Rnd26'!$A$2:$B$85,2,FALSE),"")</f>
        <v>0</v>
      </c>
      <c r="AB16" s="2">
        <f>IFERROR(VLOOKUP($A16,'Player Worksheet_Rnd27'!$A$2:$B$85,2,FALSE),"")</f>
        <v>0</v>
      </c>
      <c r="AC16" s="2">
        <f>IFERROR(VLOOKUP($A16,'Player Worksheet_Rnd28'!$A$2:$B$85,2,FALSE),"")</f>
        <v>0</v>
      </c>
      <c r="AD16" s="2">
        <f>IFERROR(VLOOKUP($A16,'Player Worksheet_Rnd29'!$A$2:$B$85,2,FALSE),"")</f>
        <v>0</v>
      </c>
      <c r="AE16" s="2">
        <f>IFERROR(VLOOKUP($A16,'Player Worksheet_Rnd30'!$A$2:$B$85,2,FALSE),"")</f>
        <v>0</v>
      </c>
      <c r="AF16" s="2">
        <f>IFERROR(VLOOKUP($A16,'Player Worksheet_Rnd31'!$A$2:$B$85,2,FALSE),"")</f>
        <v>0</v>
      </c>
      <c r="AK16" s="2">
        <f t="shared" si="1"/>
        <v>4</v>
      </c>
    </row>
    <row r="17" spans="1:37" x14ac:dyDescent="0.25">
      <c r="A17" s="3" t="s">
        <v>161</v>
      </c>
      <c r="Z17" s="2">
        <f>IFERROR(VLOOKUP($A17,'Player Worksheet_Rnd25'!$A$2:$B$85,2,FALSE),"")</f>
        <v>6</v>
      </c>
      <c r="AA17" s="2">
        <f>IFERROR(VLOOKUP($A17,'Player Worksheet_Rnd26'!$A$2:$B$85,2,FALSE),"")</f>
        <v>6</v>
      </c>
      <c r="AB17" s="2">
        <f>IFERROR(VLOOKUP($A17,'Player Worksheet_Rnd27'!$A$2:$B$85,2,FALSE),"")</f>
        <v>0</v>
      </c>
      <c r="AC17" s="2">
        <f>IFERROR(VLOOKUP($A17,'Player Worksheet_Rnd28'!$A$2:$B$85,2,FALSE),"")</f>
        <v>1</v>
      </c>
      <c r="AD17" s="2">
        <f>IFERROR(VLOOKUP($A17,'Player Worksheet_Rnd29'!$A$2:$B$85,2,FALSE),"")</f>
        <v>0</v>
      </c>
      <c r="AE17" s="2">
        <f>IFERROR(VLOOKUP($A17,'Player Worksheet_Rnd30'!$A$2:$B$85,2,FALSE),"")</f>
        <v>0</v>
      </c>
      <c r="AF17" s="2">
        <f>IFERROR(VLOOKUP($A17,'Player Worksheet_Rnd31'!$A$2:$B$85,2,FALSE),"")</f>
        <v>0</v>
      </c>
      <c r="AK17" s="2">
        <f t="shared" si="1"/>
        <v>13</v>
      </c>
    </row>
    <row r="18" spans="1:37" s="44" customFormat="1" x14ac:dyDescent="0.25">
      <c r="A18" s="47" t="s">
        <v>324</v>
      </c>
      <c r="Z18" s="44">
        <f>IFERROR(VLOOKUP($A18,'Player Worksheet_Rnd25'!$A$2:$B$85,2,FALSE),"")</f>
        <v>0</v>
      </c>
      <c r="AK18" s="44">
        <f t="shared" si="1"/>
        <v>0</v>
      </c>
    </row>
    <row r="19" spans="1:37" s="44" customFormat="1" x14ac:dyDescent="0.25">
      <c r="A19" s="46" t="s">
        <v>246</v>
      </c>
      <c r="AA19" s="44">
        <f>IFERROR(VLOOKUP($A19,'Player Worksheet_Rnd26'!$A$2:$B$85,2,FALSE),"")</f>
        <v>0</v>
      </c>
      <c r="AK19" s="44">
        <f t="shared" si="1"/>
        <v>0</v>
      </c>
    </row>
    <row r="20" spans="1:37" x14ac:dyDescent="0.25">
      <c r="A20" s="3" t="s">
        <v>350</v>
      </c>
      <c r="AB20" s="2">
        <f>IFERROR(VLOOKUP($A20,'Player Worksheet_Rnd27'!$A$2:$B$85,2,FALSE),"")</f>
        <v>0</v>
      </c>
      <c r="AC20" s="2">
        <f>IFERROR(VLOOKUP($A20,'Player Worksheet_Rnd28'!$A$2:$B$85,2,FALSE),"")</f>
        <v>3</v>
      </c>
      <c r="AD20" s="2">
        <f>IFERROR(VLOOKUP($A20,'Player Worksheet_Rnd29'!$A$2:$B$85,2,FALSE),"")</f>
        <v>1</v>
      </c>
      <c r="AE20" s="2">
        <f>IFERROR(VLOOKUP($A20,'Player Worksheet_Rnd30'!$A$2:$B$85,2,FALSE),"")</f>
        <v>0</v>
      </c>
      <c r="AF20" s="2">
        <f>IFERROR(VLOOKUP($A20,'Player Worksheet_Rnd31'!$A$2:$B$85,2,FALSE),"")</f>
        <v>0</v>
      </c>
      <c r="AK20" s="2">
        <f t="shared" si="1"/>
        <v>4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3</v>
      </c>
      <c r="C33" s="2">
        <f t="shared" si="3"/>
        <v>21</v>
      </c>
      <c r="D33" s="2">
        <f t="shared" si="3"/>
        <v>8</v>
      </c>
      <c r="E33" s="2">
        <f t="shared" si="3"/>
        <v>20</v>
      </c>
      <c r="F33" s="2">
        <f t="shared" si="3"/>
        <v>0</v>
      </c>
      <c r="G33" s="2">
        <f t="shared" si="3"/>
        <v>2</v>
      </c>
      <c r="H33" s="2">
        <f t="shared" si="3"/>
        <v>10</v>
      </c>
      <c r="I33" s="2">
        <f t="shared" si="3"/>
        <v>12</v>
      </c>
      <c r="J33" s="2">
        <f t="shared" si="3"/>
        <v>7</v>
      </c>
      <c r="K33" s="2">
        <f t="shared" si="3"/>
        <v>2</v>
      </c>
      <c r="L33" s="2">
        <f t="shared" si="3"/>
        <v>22</v>
      </c>
      <c r="M33" s="2">
        <f t="shared" si="3"/>
        <v>12</v>
      </c>
      <c r="N33" s="2">
        <f t="shared" si="3"/>
        <v>16</v>
      </c>
      <c r="O33" s="2">
        <f t="shared" si="3"/>
        <v>1</v>
      </c>
      <c r="P33" s="2">
        <f t="shared" si="3"/>
        <v>9</v>
      </c>
      <c r="Q33" s="2">
        <f t="shared" si="3"/>
        <v>11</v>
      </c>
      <c r="R33" s="2">
        <f t="shared" si="3"/>
        <v>16</v>
      </c>
      <c r="S33" s="2">
        <f t="shared" si="3"/>
        <v>3</v>
      </c>
      <c r="T33" s="2">
        <f t="shared" si="3"/>
        <v>5</v>
      </c>
      <c r="U33" s="2">
        <f t="shared" si="3"/>
        <v>2</v>
      </c>
      <c r="V33" s="2">
        <f t="shared" si="3"/>
        <v>24</v>
      </c>
      <c r="W33" s="2">
        <f t="shared" si="3"/>
        <v>10</v>
      </c>
      <c r="X33" s="2">
        <f t="shared" si="3"/>
        <v>2</v>
      </c>
      <c r="Y33" s="2">
        <f t="shared" si="3"/>
        <v>2</v>
      </c>
      <c r="Z33" s="2">
        <f t="shared" si="3"/>
        <v>14</v>
      </c>
      <c r="AA33" s="2">
        <f t="shared" si="3"/>
        <v>20</v>
      </c>
      <c r="AB33" s="2">
        <f t="shared" si="3"/>
        <v>1</v>
      </c>
      <c r="AC33" s="2">
        <f t="shared" si="3"/>
        <v>9</v>
      </c>
      <c r="AD33" s="2">
        <f>SUM(AD2:AD32)</f>
        <v>12</v>
      </c>
      <c r="AE33" s="2">
        <f>SUM(AE2:AE32)</f>
        <v>4</v>
      </c>
      <c r="AF33" s="2">
        <f>SUM(AF2:AF32)</f>
        <v>18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298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4"/>
  <sheetViews>
    <sheetView tabSelected="1" workbookViewId="0">
      <pane xSplit="1" topLeftCell="N1" activePane="topRight" state="frozen"/>
      <selection pane="topRight" activeCell="AF16" sqref="AF16"/>
    </sheetView>
  </sheetViews>
  <sheetFormatPr defaultColWidth="8.85546875" defaultRowHeight="15" x14ac:dyDescent="0.25"/>
  <cols>
    <col min="1" max="1" width="20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16" t="s">
        <v>154</v>
      </c>
      <c r="B2" s="2">
        <f>IFERROR(VLOOKUP($A2,'Player Worksheet_Rnd1'!$A$2:$B$85,2,FALSE),"")</f>
        <v>0</v>
      </c>
      <c r="C2" s="2">
        <f>IFERROR(VLOOKUP($A2,'Player Worksheet_Rnd2'!$A$2:$B$85,2,FALSE),"")</f>
        <v>3</v>
      </c>
      <c r="D2" s="2">
        <f>IFERROR(VLOOKUP($A2,'Player Worksheet_Rnd3'!$A$2:$B$85,2,FALSE),"")</f>
        <v>0</v>
      </c>
      <c r="E2" s="2">
        <f>IFERROR(VLOOKUP($A2,'Player Worksheet_Rnd4'!$A$2:$B$85,2,FALSE),"")</f>
        <v>3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15</v>
      </c>
      <c r="I2" s="2">
        <f>IFERROR(VLOOKUP($A2,'Player Worksheet_Rnd8'!$A$2:$B$85,2,FALSE),"")</f>
        <v>12</v>
      </c>
      <c r="J2" s="2">
        <f>IFERROR(VLOOKUP($A2,'Player Worksheet_Rnd9'!$A$2:$B$85,2,FALSE),"")</f>
        <v>0</v>
      </c>
      <c r="K2" s="2">
        <f>IFERROR(VLOOKUP($A2,'Player Worksheet_Rnd10'!$A$2:$B$85,2,FALSE),"")</f>
        <v>0</v>
      </c>
      <c r="L2" s="2">
        <f>IFERROR(VLOOKUP($A2,'Player Worksheet_Rnd11'!$A$2:$B$85,2,FALSE),"")</f>
        <v>0</v>
      </c>
      <c r="M2" s="2">
        <f>IFERROR(VLOOKUP($A2,'Player Worksheet_Rnd12'!$A$2:$B$85,2,FALSE),"")</f>
        <v>6</v>
      </c>
      <c r="N2" s="2">
        <f>IFERROR(VLOOKUP($A2,'Player Worksheet_Rnd13'!$A$2:$B$85,2,FALSE),"")</f>
        <v>1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3</v>
      </c>
      <c r="R2" s="2">
        <f>IFERROR(VLOOKUP($A2,'Player Worksheet_Rnd17'!$A$2:$B$85,2,FALSE),"")</f>
        <v>2</v>
      </c>
      <c r="S2" s="2">
        <f>IFERROR(VLOOKUP($A2,'Player Worksheet_Rnd18'!$A$2:$B$85,2,FALSE),"")</f>
        <v>0</v>
      </c>
      <c r="T2" s="2">
        <f>IFERROR(VLOOKUP($A2,'Player Worksheet_Rnd19'!$A$2:$B$85,2,FALSE),"")</f>
        <v>3</v>
      </c>
      <c r="U2" s="2">
        <f>IFERROR(VLOOKUP($A2,'Player Worksheet_Rnd20'!$A$2:$B$85,2,FALSE),"")</f>
        <v>0</v>
      </c>
      <c r="V2" s="2">
        <f>IFERROR(VLOOKUP($A2,'Player Worksheet_Rnd21'!$A$2:$B$85,2,FALSE),"")</f>
        <v>6</v>
      </c>
      <c r="W2" s="2">
        <f>IFERROR(VLOOKUP($A2,'Player Worksheet_Rnd22'!$A$2:$B$85,2,FALSE),"")</f>
        <v>1</v>
      </c>
      <c r="X2" s="2">
        <f>IFERROR(VLOOKUP($A2,'Player Worksheet_Rnd23'!$A$2:$B$85,2,FALSE),"")</f>
        <v>6</v>
      </c>
      <c r="Y2" s="2">
        <f>IFERROR(VLOOKUP($A2,'Player Worksheet_Rnd24'!$A$2:$B$85,2,FALSE),"")</f>
        <v>0</v>
      </c>
      <c r="Z2" s="2">
        <f>IFERROR(VLOOKUP($A2,'Player Worksheet_Rnd25'!$A$2:$B$85,2,FALSE),"")</f>
        <v>0</v>
      </c>
      <c r="AA2" s="2">
        <f>IFERROR(VLOOKUP($A2,'Player Worksheet_Rnd26'!$A$2:$B$85,2,FALSE),"")</f>
        <v>0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3</v>
      </c>
      <c r="AE2" s="2">
        <f>IFERROR(VLOOKUP($A2,'Player Worksheet_Rnd30'!$A$2:$B$85,2,FALSE),"")</f>
        <v>1</v>
      </c>
      <c r="AF2" s="2">
        <f>IFERROR(VLOOKUP($A2,'Player Worksheet_Rnd31'!$A$2:$B$85,2,FALSE),"")</f>
        <v>3</v>
      </c>
      <c r="AK2" s="2">
        <f>SUM(B2:AJ2)</f>
        <v>68</v>
      </c>
    </row>
    <row r="3" spans="1:37" x14ac:dyDescent="0.25">
      <c r="A3" s="16" t="s">
        <v>155</v>
      </c>
      <c r="B3" s="2">
        <f>IFERROR(VLOOKUP($A3,'Player Worksheet_Rnd1'!$A$2:$B$85,2,FALSE),"")</f>
        <v>0</v>
      </c>
      <c r="C3" s="2">
        <f>IFERROR(VLOOKUP($A3,'Player Worksheet_Rnd2'!$A$2:$B$85,2,FALSE),"")</f>
        <v>1</v>
      </c>
      <c r="D3" s="2">
        <f>IFERROR(VLOOKUP($A3,'Player Worksheet_Rnd3'!$A$2:$B$85,2,FALSE),"")</f>
        <v>3</v>
      </c>
      <c r="E3" s="2">
        <f>IFERROR(VLOOKUP($A3,'Player Worksheet_Rnd4'!$A$2:$B$85,2,FALSE),"")</f>
        <v>0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0</v>
      </c>
      <c r="I3" s="2">
        <f>IFERROR(VLOOKUP($A3,'Player Worksheet_Rnd8'!$A$2:$B$85,2,FALSE),"")</f>
        <v>2</v>
      </c>
      <c r="J3" s="2">
        <f>IFERROR(VLOOKUP($A3,'Player Worksheet_Rnd9'!$A$2:$B$85,2,FALSE),"")</f>
        <v>0</v>
      </c>
      <c r="K3" s="2">
        <f>IFERROR(VLOOKUP($A3,'Player Worksheet_Rnd10'!$A$2:$B$85,2,FALSE),"")</f>
        <v>0</v>
      </c>
      <c r="L3" s="2">
        <f>IFERROR(VLOOKUP($A3,'Player Worksheet_Rnd11'!$A$2:$B$85,2,FALSE),"")</f>
        <v>3</v>
      </c>
      <c r="M3" s="2">
        <f>IFERROR(VLOOKUP($A3,'Player Worksheet_Rnd12'!$A$2:$B$85,2,FALSE),"")</f>
        <v>0</v>
      </c>
      <c r="N3" s="2">
        <f>IFERROR(VLOOKUP($A3,'Player Worksheet_Rnd13'!$A$2:$B$85,2,FALSE),"")</f>
        <v>1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6</v>
      </c>
      <c r="R3" s="2">
        <f>IFERROR(VLOOKUP($A3,'Player Worksheet_Rnd17'!$A$2:$B$85,2,FALSE),"")</f>
        <v>2</v>
      </c>
      <c r="S3" s="2">
        <f>IFERROR(VLOOKUP($A3,'Player Worksheet_Rnd18'!$A$2:$B$85,2,FALSE),"")</f>
        <v>0</v>
      </c>
      <c r="T3" s="2">
        <f>IFERROR(VLOOKUP($A3,'Player Worksheet_Rnd19'!$A$2:$B$85,2,FALSE),"")</f>
        <v>3</v>
      </c>
      <c r="U3" s="2">
        <f>IFERROR(VLOOKUP($A3,'Player Worksheet_Rnd20'!$A$2:$B$85,2,FALSE),"")</f>
        <v>6</v>
      </c>
      <c r="V3" s="2">
        <f>IFERROR(VLOOKUP($A3,'Player Worksheet_Rnd21'!$A$2:$B$85,2,FALSE),"")</f>
        <v>12</v>
      </c>
      <c r="W3" s="2">
        <f>IFERROR(VLOOKUP($A3,'Player Worksheet_Rnd22'!$A$2:$B$85,2,FALSE),"")</f>
        <v>1</v>
      </c>
      <c r="X3" s="2">
        <f>IFERROR(VLOOKUP($A3,'Player Worksheet_Rnd23'!$A$2:$B$85,2,FALSE),"")</f>
        <v>1</v>
      </c>
      <c r="Y3" s="2">
        <f>IFERROR(VLOOKUP($A3,'Player Worksheet_Rnd24'!$A$2:$B$85,2,FALSE),"")</f>
        <v>0</v>
      </c>
      <c r="Z3" s="2">
        <f>IFERROR(VLOOKUP($A3,'Player Worksheet_Rnd25'!$A$2:$B$85,2,FALSE),"")</f>
        <v>0</v>
      </c>
      <c r="AA3" s="2">
        <f>IFERROR(VLOOKUP($A3,'Player Worksheet_Rnd26'!$A$2:$B$85,2,FALSE),"")</f>
        <v>0</v>
      </c>
      <c r="AB3" s="2">
        <f>IFERROR(VLOOKUP($A3,'Player Worksheet_Rnd27'!$A$2:$B$85,2,FALSE),"")</f>
        <v>0</v>
      </c>
      <c r="AC3" s="2">
        <f>IFERROR(VLOOKUP($A3,'Player Worksheet_Rnd28'!$A$2:$B$85,2,FALSE),"")</f>
        <v>20</v>
      </c>
      <c r="AD3" s="2">
        <f>IFERROR(VLOOKUP($A3,'Player Worksheet_Rnd29'!$A$2:$B$85,2,FALSE),"")</f>
        <v>6</v>
      </c>
      <c r="AE3" s="2">
        <f>IFERROR(VLOOKUP($A3,'Player Worksheet_Rnd30'!$A$2:$B$85,2,FALSE),"")</f>
        <v>3</v>
      </c>
      <c r="AF3" s="2">
        <f>IFERROR(VLOOKUP($A3,'Player Worksheet_Rnd31'!$A$2:$B$85,2,FALSE),"")</f>
        <v>6</v>
      </c>
      <c r="AK3" s="2">
        <f>SUM(B3:AJ3)</f>
        <v>76</v>
      </c>
    </row>
    <row r="4" spans="1:37" x14ac:dyDescent="0.25">
      <c r="A4" s="16" t="s">
        <v>118</v>
      </c>
      <c r="B4" s="2">
        <f>IFERROR(VLOOKUP($A4,'Player Worksheet_Rnd1'!$A$2:$B$85,2,FALSE),"")</f>
        <v>0</v>
      </c>
      <c r="C4" s="2">
        <f>IFERROR(VLOOKUP($A4,'Player Worksheet_Rnd2'!$A$2:$B$85,2,FALSE),"")</f>
        <v>3</v>
      </c>
      <c r="D4" s="2">
        <f>IFERROR(VLOOKUP($A4,'Player Worksheet_Rnd3'!$A$2:$B$85,2,FALSE),"")</f>
        <v>0</v>
      </c>
      <c r="E4" s="2" t="str">
        <f>IFERROR(VLOOKUP($A4,'Player Worksheet_Rnd4'!$A$2:$B$85,2,FALSE),"")</f>
        <v>last</v>
      </c>
      <c r="F4" s="2">
        <f>IFERROR(VLOOKUP($A4,'Player Worksheet_Rnd5'!$A$2:$B$85,2,FALSE),"")</f>
        <v>0</v>
      </c>
      <c r="G4" s="2">
        <f>IFERROR(VLOOKUP($A4,'Player Worksheet_Rnd6'!$A$2:$B$85,2,FALSE),"")</f>
        <v>1</v>
      </c>
      <c r="H4" s="2">
        <f>IFERROR(VLOOKUP($A4,'Player Worksheet_Rnd7'!$A$2:$B$85,2,FALSE),"")</f>
        <v>1</v>
      </c>
      <c r="I4" s="2">
        <f>IFERROR(VLOOKUP($A4,'Player Worksheet_Rnd8'!$A$2:$B$85,2,FALSE),"")</f>
        <v>20</v>
      </c>
      <c r="J4" s="2">
        <f>IFERROR(VLOOKUP($A4,'Player Worksheet_Rnd9'!$A$2:$B$85,2,FALSE),"")</f>
        <v>0</v>
      </c>
      <c r="K4" s="2">
        <f>IFERROR(VLOOKUP($A4,'Player Worksheet_Rnd10'!$A$2:$B$85,2,FALSE),"")</f>
        <v>0</v>
      </c>
      <c r="L4" s="2">
        <f>IFERROR(VLOOKUP($A4,'Player Worksheet_Rnd11'!$A$2:$B$85,2,FALSE),"")</f>
        <v>6</v>
      </c>
      <c r="M4" s="2">
        <f>IFERROR(VLOOKUP($A4,'Player Worksheet_Rnd12'!$A$2:$B$85,2,FALSE),"")</f>
        <v>6</v>
      </c>
      <c r="N4" s="2">
        <f>IFERROR(VLOOKUP($A4,'Player Worksheet_Rnd13'!$A$2:$B$85,2,FALSE),"")</f>
        <v>3</v>
      </c>
      <c r="O4" s="2" t="str">
        <f>IFERROR(VLOOKUP($A4,'Player Worksheet_Rnd14'!$A$2:$B$85,2,FALSE),"")</f>
        <v>last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R4" s="2">
        <f>IFERROR(VLOOKUP($A4,'Player Worksheet_Rnd17'!$A$2:$B$85,2,FALSE),"")</f>
        <v>0</v>
      </c>
      <c r="S4" s="2">
        <f>IFERROR(VLOOKUP($A4,'Player Worksheet_Rnd18'!$A$2:$B$85,2,FALSE),"")</f>
        <v>0</v>
      </c>
      <c r="T4" s="2">
        <f>IFERROR(VLOOKUP($A4,'Player Worksheet_Rnd19'!$A$2:$B$85,2,FALSE),"")</f>
        <v>6</v>
      </c>
      <c r="U4" s="2">
        <f>IFERROR(VLOOKUP($A4,'Player Worksheet_Rnd20'!$A$2:$B$85,2,FALSE),"")</f>
        <v>0</v>
      </c>
      <c r="V4" s="2">
        <f>IFERROR(VLOOKUP($A4,'Player Worksheet_Rnd21'!$A$2:$B$85,2,FALSE),"")</f>
        <v>0</v>
      </c>
      <c r="W4" s="2">
        <f>IFERROR(VLOOKUP($A4,'Player Worksheet_Rnd22'!$A$2:$B$85,2,FALSE),"")</f>
        <v>1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0</v>
      </c>
      <c r="AA4" s="2">
        <f>IFERROR(VLOOKUP($A4,'Player Worksheet_Rnd26'!$A$2:$B$85,2,FALSE),"")</f>
        <v>0</v>
      </c>
      <c r="AB4" s="2">
        <f>IFERROR(VLOOKUP($A4,'Player Worksheet_Rnd27'!$A$2:$B$85,2,FALSE),"")</f>
        <v>0</v>
      </c>
      <c r="AC4" s="2">
        <f>IFERROR(VLOOKUP($A4,'Player Worksheet_Rnd28'!$A$2:$B$85,2,FALSE),"")</f>
        <v>0</v>
      </c>
      <c r="AD4" s="2">
        <f>IFERROR(VLOOKUP($A4,'Player Worksheet_Rnd29'!$A$2:$B$85,2,FALSE),"")</f>
        <v>1</v>
      </c>
      <c r="AE4" s="2">
        <f>IFERROR(VLOOKUP($A4,'Player Worksheet_Rnd30'!$A$2:$B$85,2,FALSE),"")</f>
        <v>1</v>
      </c>
      <c r="AF4" s="2">
        <f>IFERROR(VLOOKUP($A4,'Player Worksheet_Rnd31'!$A$2:$B$85,2,FALSE),"")</f>
        <v>0</v>
      </c>
      <c r="AK4" s="2">
        <f t="shared" ref="AK4:AK32" si="1">SUM(B4:AI4)</f>
        <v>50</v>
      </c>
    </row>
    <row r="5" spans="1:37" s="44" customFormat="1" x14ac:dyDescent="0.25">
      <c r="A5" s="43" t="s">
        <v>148</v>
      </c>
      <c r="B5" s="44">
        <f>IFERROR(VLOOKUP($A5,'Player Worksheet_Rnd1'!$A$2:$B$85,2,FALSE),"")</f>
        <v>0</v>
      </c>
      <c r="C5" s="44">
        <f>IFERROR(VLOOKUP($A5,'Player Worksheet_Rnd2'!$A$2:$B$85,2,FALSE),"")</f>
        <v>1</v>
      </c>
      <c r="D5" s="44">
        <f>IFERROR(VLOOKUP($A5,'Player Worksheet_Rnd3'!$A$2:$B$85,2,FALSE),"")</f>
        <v>1</v>
      </c>
      <c r="E5" s="44">
        <f>IFERROR(VLOOKUP($A5,'Player Worksheet_Rnd4'!$A$2:$B$85,2,FALSE),"")</f>
        <v>3</v>
      </c>
      <c r="F5" s="44">
        <f>IFERROR(VLOOKUP($A5,'Player Worksheet_Rnd5'!$A$2:$B$85,2,FALSE),"")</f>
        <v>0</v>
      </c>
      <c r="G5" s="44">
        <f>IFERROR(VLOOKUP($A5,'Player Worksheet_Rnd6'!$A$2:$B$85,2,FALSE),"")</f>
        <v>0</v>
      </c>
      <c r="H5" s="44">
        <f>IFERROR(VLOOKUP($A5,'Player Worksheet_Rnd7'!$A$2:$B$85,2,FALSE),"")</f>
        <v>0</v>
      </c>
      <c r="I5" s="44">
        <f>IFERROR(VLOOKUP($A5,'Player Worksheet_Rnd8'!$A$2:$B$85,2,FALSE),"")</f>
        <v>12</v>
      </c>
      <c r="J5" s="44">
        <f>IFERROR(VLOOKUP($A5,'Player Worksheet_Rnd9'!$A$2:$B$85,2,FALSE),"")</f>
        <v>0</v>
      </c>
      <c r="K5" s="44">
        <f>IFERROR(VLOOKUP($A5,'Player Worksheet_Rnd10'!$A$2:$B$85,2,FALSE),"")</f>
        <v>1</v>
      </c>
      <c r="L5" s="44">
        <f>IFERROR(VLOOKUP($A5,'Player Worksheet_Rnd11'!$A$2:$B$85,2,FALSE),"")</f>
        <v>0</v>
      </c>
      <c r="M5" s="44">
        <f>IFERROR(VLOOKUP($A5,'Player Worksheet_Rnd12'!$A$2:$B$85,2,FALSE),"")</f>
        <v>2</v>
      </c>
      <c r="N5" s="44">
        <f>IFERROR(VLOOKUP($A5,'Player Worksheet_Rnd13'!$A$2:$B$85,2,FALSE),"")</f>
        <v>1</v>
      </c>
      <c r="O5" s="44">
        <f>IFERROR(VLOOKUP($A5,'Player Worksheet_Rnd14'!$A$2:$B$85,2,FALSE),"")</f>
        <v>0</v>
      </c>
      <c r="P5" s="44">
        <f>IFERROR(VLOOKUP($A5,'Player Worksheet_Rnd15'!$A$2:$B$85,2,FALSE),"")</f>
        <v>0</v>
      </c>
      <c r="Q5" s="44">
        <f>IFERROR(VLOOKUP($A5,'Player Worksheet_Rnd16'!$A$2:$B$85,2,FALSE),"")</f>
        <v>3</v>
      </c>
      <c r="R5" s="44">
        <f>IFERROR(VLOOKUP($A5,'Player Worksheet_Rnd17'!$A$2:$B$85,2,FALSE),"")</f>
        <v>0</v>
      </c>
      <c r="S5" s="44">
        <f>IFERROR(VLOOKUP($A5,'Player Worksheet_Rnd18'!$A$2:$B$85,2,FALSE),"")</f>
        <v>0</v>
      </c>
      <c r="T5" s="44">
        <f>IFERROR(VLOOKUP($A5,'Player Worksheet_Rnd19'!$A$2:$B$85,2,FALSE),"")</f>
        <v>1</v>
      </c>
      <c r="U5" s="44">
        <f>IFERROR(VLOOKUP($A5,'Player Worksheet_Rnd20'!$A$2:$B$85,2,FALSE),"")</f>
        <v>0</v>
      </c>
      <c r="V5" s="44">
        <f>IFERROR(VLOOKUP($A5,'Player Worksheet_Rnd21'!$A$2:$B$85,2,FALSE),"")</f>
        <v>0</v>
      </c>
      <c r="W5" s="44">
        <f>IFERROR(VLOOKUP($A5,'Player Worksheet_Rnd22'!$A$2:$B$85,2,FALSE),"")</f>
        <v>3</v>
      </c>
      <c r="X5" s="44">
        <f>IFERROR(VLOOKUP($A5,'Player Worksheet_Rnd23'!$A$2:$B$85,2,FALSE),"")</f>
        <v>1</v>
      </c>
      <c r="Y5" s="44">
        <f>IFERROR(VLOOKUP($A5,'Player Worksheet_Rnd24'!$A$2:$B$85,2,FALSE),"")</f>
        <v>3</v>
      </c>
      <c r="Z5" s="44">
        <f>IFERROR(VLOOKUP($A5,'Player Worksheet_Rnd25'!$A$2:$B$85,2,FALSE),"")</f>
        <v>0</v>
      </c>
      <c r="AA5" s="44">
        <f>IFERROR(VLOOKUP($A5,'Player Worksheet_Rnd26'!$A$2:$B$85,2,FALSE),"")</f>
        <v>0</v>
      </c>
      <c r="AB5" s="44">
        <f>IFERROR(VLOOKUP($A5,'Player Worksheet_Rnd27'!$A$2:$B$85,2,FALSE),"")</f>
        <v>0</v>
      </c>
      <c r="AC5" s="44">
        <f>IFERROR(VLOOKUP($A5,'Player Worksheet_Rnd28'!$A$2:$B$85,2,FALSE),"")</f>
        <v>3</v>
      </c>
      <c r="AK5" s="44">
        <f t="shared" si="1"/>
        <v>35</v>
      </c>
    </row>
    <row r="6" spans="1:37" x14ac:dyDescent="0.25">
      <c r="A6" s="16" t="s">
        <v>106</v>
      </c>
      <c r="B6" s="2">
        <f>IFERROR(VLOOKUP($A6,'Player Worksheet_Rnd1'!$A$2:$B$85,2,FALSE),"")</f>
        <v>0</v>
      </c>
      <c r="C6" s="2">
        <f>IFERROR(VLOOKUP($A6,'Player Worksheet_Rnd2'!$A$2:$B$85,2,FALSE),"")</f>
        <v>3</v>
      </c>
      <c r="D6" s="2">
        <f>IFERROR(VLOOKUP($A6,'Player Worksheet_Rnd3'!$A$2:$B$85,2,FALSE),"")</f>
        <v>3</v>
      </c>
      <c r="E6" s="2">
        <f>IFERROR(VLOOKUP($A6,'Player Worksheet_Rnd4'!$A$2:$B$85,2,FALSE),"")</f>
        <v>3</v>
      </c>
      <c r="F6" s="2">
        <f>IFERROR(VLOOKUP($A6,'Player Worksheet_Rnd5'!$A$2:$B$85,2,FALSE),"")</f>
        <v>0</v>
      </c>
      <c r="G6" s="2">
        <f>IFERROR(VLOOKUP($A6,'Player Worksheet_Rnd6'!$A$2:$B$85,2,FALSE),"")</f>
        <v>0</v>
      </c>
      <c r="H6" s="2">
        <f>IFERROR(VLOOKUP($A6,'Player Worksheet_Rnd7'!$A$2:$B$85,2,FALSE),"")</f>
        <v>3</v>
      </c>
      <c r="I6" s="2">
        <f>IFERROR(VLOOKUP($A6,'Player Worksheet_Rnd8'!$A$2:$B$85,2,FALSE),"")</f>
        <v>2</v>
      </c>
      <c r="J6" s="2">
        <f>IFERROR(VLOOKUP($A6,'Player Worksheet_Rnd9'!$A$2:$B$85,2,FALSE),"")</f>
        <v>0</v>
      </c>
      <c r="K6" s="2">
        <f>IFERROR(VLOOKUP($A6,'Player Worksheet_Rnd10'!$A$2:$B$85,2,FALSE),"")</f>
        <v>0</v>
      </c>
      <c r="L6" s="2">
        <f>IFERROR(VLOOKUP($A6,'Player Worksheet_Rnd11'!$A$2:$B$85,2,FALSE),"")</f>
        <v>0</v>
      </c>
      <c r="M6" s="2">
        <f>IFERROR(VLOOKUP($A6,'Player Worksheet_Rnd12'!$A$2:$B$85,2,FALSE),"")</f>
        <v>0</v>
      </c>
      <c r="N6" s="2">
        <f>IFERROR(VLOOKUP($A6,'Player Worksheet_Rnd13'!$A$2:$B$85,2,FALSE),"")</f>
        <v>6</v>
      </c>
      <c r="O6" s="2">
        <f>IFERROR(VLOOKUP($A6,'Player Worksheet_Rnd14'!$A$2:$B$85,2,FALSE),"")</f>
        <v>0</v>
      </c>
      <c r="P6" s="2">
        <f>IFERROR(VLOOKUP($A6,'Player Worksheet_Rnd15'!$A$2:$B$85,2,FALSE),"")</f>
        <v>3</v>
      </c>
      <c r="Q6" s="2">
        <f>IFERROR(VLOOKUP($A6,'Player Worksheet_Rnd16'!$A$2:$B$85,2,FALSE),"")</f>
        <v>3</v>
      </c>
      <c r="R6" s="2">
        <f>IFERROR(VLOOKUP($A6,'Player Worksheet_Rnd17'!$A$2:$B$85,2,FALSE),"")</f>
        <v>12</v>
      </c>
      <c r="S6" s="2">
        <f>IFERROR(VLOOKUP($A6,'Player Worksheet_Rnd18'!$A$2:$B$85,2,FALSE),"")</f>
        <v>1</v>
      </c>
      <c r="T6" s="2">
        <f>IFERROR(VLOOKUP($A6,'Player Worksheet_Rnd19'!$A$2:$B$85,2,FALSE),"")</f>
        <v>1</v>
      </c>
      <c r="U6" s="2">
        <f>IFERROR(VLOOKUP($A6,'Player Worksheet_Rnd20'!$A$2:$B$85,2,FALSE),"")</f>
        <v>0</v>
      </c>
      <c r="V6" s="2">
        <f>IFERROR(VLOOKUP($A6,'Player Worksheet_Rnd21'!$A$2:$B$85,2,FALSE),"")</f>
        <v>2</v>
      </c>
      <c r="W6" s="2">
        <f>IFERROR(VLOOKUP($A6,'Player Worksheet_Rnd22'!$A$2:$B$85,2,FALSE),"")</f>
        <v>0</v>
      </c>
      <c r="X6" s="2">
        <f>IFERROR(VLOOKUP($A6,'Player Worksheet_Rnd23'!$A$2:$B$85,2,FALSE),"")</f>
        <v>1</v>
      </c>
      <c r="Y6" s="2">
        <f>IFERROR(VLOOKUP($A6,'Player Worksheet_Rnd24'!$A$2:$B$85,2,FALSE),"")</f>
        <v>3</v>
      </c>
      <c r="Z6" s="2">
        <f>IFERROR(VLOOKUP($A6,'Player Worksheet_Rnd25'!$A$2:$B$85,2,FALSE),"")</f>
        <v>1</v>
      </c>
      <c r="AA6" s="2">
        <f>IFERROR(VLOOKUP($A6,'Player Worksheet_Rnd26'!$A$2:$B$85,2,FALSE),"")</f>
        <v>0</v>
      </c>
      <c r="AB6" s="2">
        <f>IFERROR(VLOOKUP($A6,'Player Worksheet_Rnd27'!$A$2:$B$85,2,FALSE),"")</f>
        <v>0</v>
      </c>
      <c r="AC6" s="2">
        <f>IFERROR(VLOOKUP($A6,'Player Worksheet_Rnd28'!$A$2:$B$85,2,FALSE),"")</f>
        <v>0</v>
      </c>
      <c r="AD6" s="2">
        <f>IFERROR(VLOOKUP($A6,'Player Worksheet_Rnd29'!$A$2:$B$85,2,FALSE),"")</f>
        <v>3</v>
      </c>
      <c r="AE6" s="2">
        <f>IFERROR(VLOOKUP($A6,'Player Worksheet_Rnd30'!$A$2:$B$85,2,FALSE),"")</f>
        <v>3</v>
      </c>
      <c r="AF6" s="2">
        <f>IFERROR(VLOOKUP($A6,'Player Worksheet_Rnd31'!$A$2:$B$85,2,FALSE),"")</f>
        <v>0</v>
      </c>
      <c r="AK6" s="2">
        <f t="shared" si="1"/>
        <v>53</v>
      </c>
    </row>
    <row r="7" spans="1:37" s="44" customFormat="1" x14ac:dyDescent="0.25">
      <c r="A7" s="43" t="s">
        <v>149</v>
      </c>
      <c r="B7" s="44">
        <f>IFERROR(VLOOKUP($A7,'Player Worksheet_Rnd1'!$A$2:$B$85,2,FALSE),"")</f>
        <v>0</v>
      </c>
      <c r="C7" s="44">
        <f>IFERROR(VLOOKUP($A7,'Player Worksheet_Rnd2'!$A$2:$B$85,2,FALSE),"")</f>
        <v>0</v>
      </c>
      <c r="D7" s="44">
        <f>IFERROR(VLOOKUP($A7,'Player Worksheet_Rnd3'!$A$2:$B$85,2,FALSE),"")</f>
        <v>0</v>
      </c>
      <c r="E7" s="44">
        <f>IFERROR(VLOOKUP($A7,'Player Worksheet_Rnd4'!$A$2:$B$85,2,FALSE),"")</f>
        <v>0</v>
      </c>
      <c r="F7" s="44">
        <f>IFERROR(VLOOKUP($A7,'Player Worksheet_Rnd5'!$A$2:$B$85,2,FALSE),"")</f>
        <v>1</v>
      </c>
      <c r="G7" s="44">
        <f>IFERROR(VLOOKUP($A7,'Player Worksheet_Rnd6'!$A$2:$B$85,2,FALSE),"")</f>
        <v>0</v>
      </c>
      <c r="H7" s="44">
        <f>IFERROR(VLOOKUP($A7,'Player Worksheet_Rnd7'!$A$2:$B$85,2,FALSE),"")</f>
        <v>0</v>
      </c>
      <c r="AK7" s="44">
        <f t="shared" si="1"/>
        <v>1</v>
      </c>
    </row>
    <row r="8" spans="1:37" x14ac:dyDescent="0.25">
      <c r="A8" s="16" t="s">
        <v>128</v>
      </c>
      <c r="B8" s="2">
        <f>IFERROR(VLOOKUP($A8,'Player Worksheet_Rnd1'!$A$2:$B$85,2,FALSE),"")</f>
        <v>0</v>
      </c>
      <c r="C8" s="2">
        <f>IFERROR(VLOOKUP($A8,'Player Worksheet_Rnd2'!$A$2:$B$85,2,FALSE),"")</f>
        <v>1</v>
      </c>
      <c r="D8" s="2">
        <f>IFERROR(VLOOKUP($A8,'Player Worksheet_Rnd3'!$A$2:$B$85,2,FALSE),"")</f>
        <v>1</v>
      </c>
      <c r="E8" s="2">
        <f>IFERROR(VLOOKUP($A8,'Player Worksheet_Rnd4'!$A$2:$B$85,2,FALSE),"")</f>
        <v>1</v>
      </c>
      <c r="F8" s="2">
        <f>IFERROR(VLOOKUP($A8,'Player Worksheet_Rnd5'!$A$2:$B$85,2,FALSE),"")</f>
        <v>6</v>
      </c>
      <c r="G8" s="2">
        <f>IFERROR(VLOOKUP($A8,'Player Worksheet_Rnd6'!$A$2:$B$85,2,FALSE),"")</f>
        <v>6</v>
      </c>
      <c r="H8" s="2">
        <f>IFERROR(VLOOKUP($A8,'Player Worksheet_Rnd7'!$A$2:$B$85,2,FALSE),"")</f>
        <v>1</v>
      </c>
      <c r="I8" s="2">
        <f>IFERROR(VLOOKUP($A8,'Player Worksheet_Rnd8'!$A$2:$B$85,2,FALSE),"")</f>
        <v>0</v>
      </c>
      <c r="J8" s="2">
        <f>IFERROR(VLOOKUP($A8,'Player Worksheet_Rnd9'!$A$2:$B$85,2,FALSE),"")</f>
        <v>0</v>
      </c>
      <c r="K8" s="2">
        <f>IFERROR(VLOOKUP($A8,'Player Worksheet_Rnd10'!$A$2:$B$85,2,FALSE),"")</f>
        <v>3</v>
      </c>
      <c r="L8" s="2">
        <f>IFERROR(VLOOKUP($A8,'Player Worksheet_Rnd11'!$A$2:$B$85,2,FALSE),"")</f>
        <v>1</v>
      </c>
      <c r="M8" s="2">
        <f>IFERROR(VLOOKUP($A8,'Player Worksheet_Rnd12'!$A$2:$B$85,2,FALSE),"")</f>
        <v>0</v>
      </c>
      <c r="N8" s="2">
        <f>IFERROR(VLOOKUP($A8,'Player Worksheet_Rnd13'!$A$2:$B$85,2,FALSE),"")</f>
        <v>0</v>
      </c>
      <c r="O8" s="2">
        <f>IFERROR(VLOOKUP($A8,'Player Worksheet_Rnd14'!$A$2:$B$85,2,FALSE),"")</f>
        <v>20</v>
      </c>
      <c r="P8" s="2">
        <f>IFERROR(VLOOKUP($A8,'Player Worksheet_Rnd15'!$A$2:$B$85,2,FALSE),"")</f>
        <v>0</v>
      </c>
      <c r="Q8" s="2">
        <f>IFERROR(VLOOKUP($A8,'Player Worksheet_Rnd16'!$A$2:$B$85,2,FALSE),"")</f>
        <v>1</v>
      </c>
      <c r="S8" s="2">
        <f>IFERROR(VLOOKUP($A8,'Player Worksheet_Rnd18'!$A$2:$B$85,2,FALSE),"")</f>
        <v>20</v>
      </c>
      <c r="T8" s="2">
        <f>IFERROR(VLOOKUP($A8,'Player Worksheet_Rnd19'!$A$2:$B$85,2,FALSE),"")</f>
        <v>15</v>
      </c>
      <c r="U8" s="2">
        <f>IFERROR(VLOOKUP($A8,'Player Worksheet_Rnd20'!$A$2:$B$85,2,FALSE),"")</f>
        <v>0</v>
      </c>
      <c r="V8" s="2">
        <f>IFERROR(VLOOKUP($A8,'Player Worksheet_Rnd21'!$A$2:$B$85,2,FALSE),"")</f>
        <v>12</v>
      </c>
      <c r="W8" s="2">
        <f>IFERROR(VLOOKUP($A8,'Player Worksheet_Rnd22'!$A$2:$B$85,2,FALSE),"")</f>
        <v>3</v>
      </c>
      <c r="X8" s="2">
        <f>IFERROR(VLOOKUP($A8,'Player Worksheet_Rnd23'!$A$2:$B$85,2,FALSE),"")</f>
        <v>3</v>
      </c>
      <c r="Y8" s="2">
        <f>IFERROR(VLOOKUP($A8,'Player Worksheet_Rnd24'!$A$2:$B$85,2,FALSE),"")</f>
        <v>0</v>
      </c>
      <c r="Z8" s="2">
        <f>IFERROR(VLOOKUP($A8,'Player Worksheet_Rnd25'!$A$2:$B$85,2,FALSE),"")</f>
        <v>0</v>
      </c>
      <c r="AA8" s="2">
        <f>IFERROR(VLOOKUP($A8,'Player Worksheet_Rnd26'!$A$2:$B$85,2,FALSE),"")</f>
        <v>0</v>
      </c>
      <c r="AB8" s="2">
        <f>IFERROR(VLOOKUP($A8,'Player Worksheet_Rnd27'!$A$2:$B$85,2,FALSE),"")</f>
        <v>0</v>
      </c>
      <c r="AC8" s="2">
        <f>IFERROR(VLOOKUP($A8,'Player Worksheet_Rnd28'!$A$2:$B$85,2,FALSE),"")</f>
        <v>3</v>
      </c>
      <c r="AD8" s="2">
        <f>IFERROR(VLOOKUP($A8,'Player Worksheet_Rnd29'!$A$2:$B$85,2,FALSE),"")</f>
        <v>6</v>
      </c>
      <c r="AE8" s="2">
        <f>IFERROR(VLOOKUP($A8,'Player Worksheet_Rnd30'!$A$2:$B$85,2,FALSE),"")</f>
        <v>3</v>
      </c>
      <c r="AF8" s="2">
        <f>IFERROR(VLOOKUP($A8,'Player Worksheet_Rnd31'!$A$2:$B$85,2,FALSE),"")</f>
        <v>6</v>
      </c>
      <c r="AK8" s="2">
        <f t="shared" si="1"/>
        <v>112</v>
      </c>
    </row>
    <row r="9" spans="1:37" s="44" customFormat="1" x14ac:dyDescent="0.25">
      <c r="A9" s="43" t="s">
        <v>172</v>
      </c>
      <c r="B9" s="44">
        <f>IFERROR(VLOOKUP($A9,'Player Worksheet_Rnd1'!$A$2:$B$85,2,FALSE),"")</f>
        <v>0</v>
      </c>
      <c r="C9" s="44">
        <f>IFERROR(VLOOKUP($A9,'Player Worksheet_Rnd2'!$A$2:$B$85,2,FALSE),"")</f>
        <v>0</v>
      </c>
      <c r="D9" s="44">
        <f>IFERROR(VLOOKUP($A9,'Player Worksheet_Rnd3'!$A$2:$B$85,2,FALSE),"")</f>
        <v>1</v>
      </c>
      <c r="E9" s="44">
        <f>IFERROR(VLOOKUP($A9,'Player Worksheet_Rnd4'!$A$2:$B$85,2,FALSE),"")</f>
        <v>0</v>
      </c>
      <c r="F9" s="44">
        <f>IFERROR(VLOOKUP($A9,'Player Worksheet_Rnd5'!$A$2:$B$85,2,FALSE),"")</f>
        <v>1</v>
      </c>
      <c r="G9" s="44">
        <f>IFERROR(VLOOKUP($A9,'Player Worksheet_Rnd6'!$A$2:$B$85,2,FALSE),"")</f>
        <v>1</v>
      </c>
      <c r="H9" s="44">
        <f>IFERROR(VLOOKUP($A9,'Player Worksheet_Rnd7'!$A$2:$B$85,2,FALSE),"")</f>
        <v>0</v>
      </c>
      <c r="I9" s="44">
        <f>IFERROR(VLOOKUP($A9,'Player Worksheet_Rnd8'!$A$2:$B$85,2,FALSE),"")</f>
        <v>2</v>
      </c>
      <c r="J9" s="44">
        <f>IFERROR(VLOOKUP($A9,'Player Worksheet_Rnd9'!$A$2:$B$85,2,FALSE),"")</f>
        <v>1</v>
      </c>
      <c r="K9" s="44">
        <f>IFERROR(VLOOKUP($A9,'Player Worksheet_Rnd10'!$A$2:$B$85,2,FALSE),"")</f>
        <v>1</v>
      </c>
      <c r="L9" s="44">
        <f>IFERROR(VLOOKUP($A9,'Player Worksheet_Rnd11'!$A$2:$B$85,2,FALSE),"")</f>
        <v>0</v>
      </c>
      <c r="N9" s="44">
        <f>IFERROR(VLOOKUP($A9,'Player Worksheet_Rnd13'!$A$2:$B$85,2,FALSE),"")</f>
        <v>0</v>
      </c>
      <c r="O9" s="44">
        <f>IFERROR(VLOOKUP($A9,'Player Worksheet_Rnd14'!$A$2:$B$85,2,FALSE),"")</f>
        <v>0</v>
      </c>
      <c r="P9" s="44">
        <f>IFERROR(VLOOKUP($A9,'Player Worksheet_Rnd15'!$A$2:$B$85,2,FALSE),"")</f>
        <v>0</v>
      </c>
      <c r="AK9" s="44">
        <f t="shared" si="1"/>
        <v>7</v>
      </c>
    </row>
    <row r="10" spans="1:37" x14ac:dyDescent="0.25">
      <c r="A10" s="3" t="s">
        <v>215</v>
      </c>
      <c r="I10" s="2">
        <f>IFERROR(VLOOKUP($A10,'Player Worksheet_Rnd8'!$A$2:$B$85,2,FALSE),"")</f>
        <v>2</v>
      </c>
      <c r="J10" s="2">
        <f>IFERROR(VLOOKUP($A10,'Player Worksheet_Rnd9'!$A$2:$B$85,2,FALSE),"")</f>
        <v>10</v>
      </c>
      <c r="K10" s="2">
        <f>IFERROR(VLOOKUP($A10,'Player Worksheet_Rnd10'!$A$2:$B$85,2,FALSE),"")</f>
        <v>0</v>
      </c>
      <c r="L10" s="2">
        <f>IFERROR(VLOOKUP($A10,'Player Worksheet_Rnd11'!$A$2:$B$85,2,FALSE),"")</f>
        <v>0</v>
      </c>
      <c r="M10" s="2">
        <f>IFERROR(VLOOKUP($A10,'Player Worksheet_Rnd12'!$A$2:$B$85,2,FALSE),"")</f>
        <v>0</v>
      </c>
      <c r="N10" s="2">
        <f>IFERROR(VLOOKUP($A10,'Player Worksheet_Rnd13'!$A$2:$B$85,2,FALSE),"")</f>
        <v>1</v>
      </c>
      <c r="O10" s="2">
        <f>IFERROR(VLOOKUP($A10,'Player Worksheet_Rnd14'!$A$2:$B$85,2,FALSE),"")</f>
        <v>6</v>
      </c>
      <c r="P10" s="2">
        <f>IFERROR(VLOOKUP($A10,'Player Worksheet_Rnd15'!$A$2:$B$85,2,FALSE),"")</f>
        <v>0</v>
      </c>
      <c r="Q10" s="2">
        <f>IFERROR(VLOOKUP($A10,'Player Worksheet_Rnd16'!$A$2:$B$85,2,FALSE),"")</f>
        <v>6</v>
      </c>
      <c r="R10" s="2">
        <f>IFERROR(VLOOKUP($A10,'Player Worksheet_Rnd17'!$A$2:$B$85,2,FALSE),"")</f>
        <v>0</v>
      </c>
      <c r="S10" s="2">
        <f>IFERROR(VLOOKUP($A10,'Player Worksheet_Rnd18'!$A$2:$B$85,2,FALSE),"")</f>
        <v>0</v>
      </c>
      <c r="T10" s="2">
        <f>IFERROR(VLOOKUP($A10,'Player Worksheet_Rnd19'!$A$2:$B$85,2,FALSE),"")</f>
        <v>1</v>
      </c>
      <c r="U10" s="2">
        <f>IFERROR(VLOOKUP($A10,'Player Worksheet_Rnd20'!$A$2:$B$85,2,FALSE),"")</f>
        <v>0</v>
      </c>
      <c r="W10" s="2">
        <f>IFERROR(VLOOKUP($A10,'Player Worksheet_Rnd22'!$A$2:$B$85,2,FALSE),"")</f>
        <v>1</v>
      </c>
      <c r="X10" s="2">
        <f>IFERROR(VLOOKUP($A10,'Player Worksheet_Rnd23'!$A$2:$B$85,2,FALSE),"")</f>
        <v>1</v>
      </c>
      <c r="Y10" s="2">
        <f>IFERROR(VLOOKUP($A10,'Player Worksheet_Rnd24'!$A$2:$B$85,2,FALSE),"")</f>
        <v>6</v>
      </c>
      <c r="Z10" s="2">
        <f>IFERROR(VLOOKUP($A10,'Player Worksheet_Rnd25'!$A$2:$B$85,2,FALSE),"")</f>
        <v>1</v>
      </c>
      <c r="AB10" s="2">
        <f>IFERROR(VLOOKUP($A10,'Player Worksheet_Rnd27'!$A$2:$B$85,2,FALSE),"")</f>
        <v>0</v>
      </c>
      <c r="AC10" s="2">
        <f>IFERROR(VLOOKUP($A10,'Player Worksheet_Rnd28'!$A$2:$B$85,2,FALSE),"")</f>
        <v>1</v>
      </c>
      <c r="AD10" s="2">
        <f>IFERROR(VLOOKUP($A10,'Player Worksheet_Rnd29'!$A$2:$B$85,2,FALSE),"")</f>
        <v>3</v>
      </c>
      <c r="AE10" s="2">
        <f>IFERROR(VLOOKUP($A10,'Player Worksheet_Rnd30'!$A$2:$B$85,2,FALSE),"")</f>
        <v>3</v>
      </c>
      <c r="AF10" s="2">
        <f>IFERROR(VLOOKUP($A10,'Player Worksheet_Rnd31'!$A$2:$B$85,2,FALSE),"")</f>
        <v>1</v>
      </c>
      <c r="AK10" s="2">
        <f t="shared" si="1"/>
        <v>43</v>
      </c>
    </row>
    <row r="11" spans="1:37" s="44" customFormat="1" x14ac:dyDescent="0.25">
      <c r="A11" s="46" t="s">
        <v>242</v>
      </c>
      <c r="M11" s="44">
        <f>IFERROR(VLOOKUP($A11,'Player Worksheet_Rnd12'!$A$2:$B$85,2,FALSE),"")</f>
        <v>6</v>
      </c>
      <c r="AK11" s="44">
        <f t="shared" si="1"/>
        <v>6</v>
      </c>
    </row>
    <row r="12" spans="1:37" x14ac:dyDescent="0.25">
      <c r="A12" s="3" t="s">
        <v>173</v>
      </c>
      <c r="Q12" s="2">
        <f>IFERROR(VLOOKUP($A12,'Player Worksheet_Rnd16'!$A$2:$B$85,2,FALSE),"")</f>
        <v>3</v>
      </c>
      <c r="R12" s="2">
        <f>IFERROR(VLOOKUP($A12,'Player Worksheet_Rnd17'!$A$2:$B$85,2,FALSE),"")</f>
        <v>0</v>
      </c>
      <c r="S12" s="2">
        <f>IFERROR(VLOOKUP($A12,'Player Worksheet_Rnd18'!$A$2:$B$85,2,FALSE),"")</f>
        <v>0</v>
      </c>
      <c r="T12" s="2">
        <f>IFERROR(VLOOKUP($A12,'Player Worksheet_Rnd19'!$A$2:$B$85,2,FALSE),"")</f>
        <v>6</v>
      </c>
      <c r="U12" s="2">
        <f>IFERROR(VLOOKUP($A12,'Player Worksheet_Rnd20'!$A$2:$B$85,2,FALSE),"")</f>
        <v>3</v>
      </c>
      <c r="V12" s="2">
        <f>IFERROR(VLOOKUP($A12,'Player Worksheet_Rnd21'!$A$2:$B$85,2,FALSE),"")</f>
        <v>6</v>
      </c>
      <c r="W12" s="2">
        <f>IFERROR(VLOOKUP($A12,'Player Worksheet_Rnd22'!$A$2:$B$85,2,FALSE),"")</f>
        <v>3</v>
      </c>
      <c r="X12" s="2">
        <f>IFERROR(VLOOKUP($A12,'Player Worksheet_Rnd23'!$A$2:$B$85,2,FALSE),"")</f>
        <v>0</v>
      </c>
      <c r="Y12" s="2">
        <f>IFERROR(VLOOKUP($A12,'Player Worksheet_Rnd24'!$A$2:$B$85,2,FALSE),"")</f>
        <v>0</v>
      </c>
      <c r="Z12" s="2">
        <f>IFERROR(VLOOKUP($A12,'Player Worksheet_Rnd25'!$A$2:$B$85,2,FALSE),"")</f>
        <v>3</v>
      </c>
      <c r="AA12" s="2">
        <f>IFERROR(VLOOKUP($A12,'Player Worksheet_Rnd26'!$A$2:$B$85,2,FALSE),"")</f>
        <v>0</v>
      </c>
      <c r="AB12" s="2">
        <f>IFERROR(VLOOKUP($A12,'Player Worksheet_Rnd27'!$A$2:$B$85,2,FALSE),"")</f>
        <v>0</v>
      </c>
      <c r="AC12" s="2">
        <f>IFERROR(VLOOKUP($A12,'Player Worksheet_Rnd28'!$A$2:$B$85,2,FALSE),"")</f>
        <v>0</v>
      </c>
      <c r="AD12" s="2">
        <f>IFERROR(VLOOKUP($A12,'Player Worksheet_Rnd29'!$A$2:$B$85,2,FALSE),"")</f>
        <v>1</v>
      </c>
      <c r="AE12" s="2">
        <f>IFERROR(VLOOKUP($A12,'Player Worksheet_Rnd30'!$A$2:$B$85,2,FALSE),"")</f>
        <v>1</v>
      </c>
      <c r="AF12" s="2">
        <f>IFERROR(VLOOKUP($A12,'Player Worksheet_Rnd31'!$A$2:$B$85,2,FALSE),"")</f>
        <v>3</v>
      </c>
      <c r="AK12" s="2">
        <f t="shared" si="1"/>
        <v>29</v>
      </c>
    </row>
    <row r="13" spans="1:37" s="44" customFormat="1" x14ac:dyDescent="0.25">
      <c r="A13" s="46" t="s">
        <v>247</v>
      </c>
      <c r="R13" s="44">
        <f>IFERROR(VLOOKUP($A13,'Player Worksheet_Rnd17'!$A$2:$B$85,2,FALSE),"")</f>
        <v>12</v>
      </c>
      <c r="AK13" s="44">
        <f t="shared" si="1"/>
        <v>12</v>
      </c>
    </row>
    <row r="14" spans="1:37" s="44" customFormat="1" x14ac:dyDescent="0.25">
      <c r="A14" s="46" t="s">
        <v>241</v>
      </c>
      <c r="V14" s="44">
        <f>IFERROR(VLOOKUP($A14,'Player Worksheet_Rnd21'!$A$2:$B$85,2,FALSE),"")</f>
        <v>6</v>
      </c>
      <c r="AK14" s="44">
        <f t="shared" si="1"/>
        <v>6</v>
      </c>
    </row>
    <row r="15" spans="1:37" s="44" customFormat="1" x14ac:dyDescent="0.25">
      <c r="A15" s="46" t="s">
        <v>331</v>
      </c>
      <c r="AA15" s="44">
        <f>IFERROR(VLOOKUP($A15,'Player Worksheet_Rnd26'!$A$2:$B$85,2,FALSE),"")</f>
        <v>0</v>
      </c>
      <c r="AK15" s="44">
        <f t="shared" si="1"/>
        <v>0</v>
      </c>
    </row>
    <row r="16" spans="1:37" x14ac:dyDescent="0.25">
      <c r="A16" s="3" t="s">
        <v>359</v>
      </c>
      <c r="AD16" s="2">
        <f>IFERROR(VLOOKUP($A16,'Player Worksheet_Rnd29'!$A$2:$B$85,2,FALSE),"")</f>
        <v>1</v>
      </c>
      <c r="AE16" s="2">
        <f>IFERROR(VLOOKUP($A16,'Player Worksheet_Rnd30'!$A$2:$B$85,2,FALSE),"")</f>
        <v>1</v>
      </c>
      <c r="AF16" s="2">
        <f>IFERROR(VLOOKUP($A16,'Player Worksheet_Rnd31'!$A$2:$B$85,2,FALSE),"")</f>
        <v>0</v>
      </c>
      <c r="AK16" s="2">
        <f t="shared" si="1"/>
        <v>2</v>
      </c>
    </row>
    <row r="17" spans="1:37" x14ac:dyDescent="0.25"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0</v>
      </c>
      <c r="C33" s="2">
        <f t="shared" si="3"/>
        <v>12</v>
      </c>
      <c r="D33" s="2">
        <f t="shared" si="3"/>
        <v>9</v>
      </c>
      <c r="E33" s="2">
        <f t="shared" si="3"/>
        <v>10</v>
      </c>
      <c r="F33" s="2">
        <f t="shared" si="3"/>
        <v>8</v>
      </c>
      <c r="G33" s="2">
        <f t="shared" si="3"/>
        <v>8</v>
      </c>
      <c r="H33" s="2">
        <f t="shared" si="3"/>
        <v>20</v>
      </c>
      <c r="I33" s="2">
        <f t="shared" si="3"/>
        <v>52</v>
      </c>
      <c r="J33" s="2">
        <f t="shared" si="3"/>
        <v>11</v>
      </c>
      <c r="K33" s="2">
        <f t="shared" si="3"/>
        <v>5</v>
      </c>
      <c r="L33" s="2">
        <f t="shared" si="3"/>
        <v>10</v>
      </c>
      <c r="M33" s="2">
        <f t="shared" si="3"/>
        <v>20</v>
      </c>
      <c r="N33" s="2">
        <f t="shared" si="3"/>
        <v>13</v>
      </c>
      <c r="O33" s="2">
        <f t="shared" si="3"/>
        <v>26</v>
      </c>
      <c r="P33" s="2">
        <f t="shared" si="3"/>
        <v>3</v>
      </c>
      <c r="Q33" s="2">
        <f t="shared" si="3"/>
        <v>26</v>
      </c>
      <c r="R33" s="2">
        <f t="shared" si="3"/>
        <v>28</v>
      </c>
      <c r="S33" s="2">
        <f t="shared" si="3"/>
        <v>21</v>
      </c>
      <c r="T33" s="2">
        <f t="shared" si="3"/>
        <v>36</v>
      </c>
      <c r="U33" s="2">
        <f t="shared" si="3"/>
        <v>9</v>
      </c>
      <c r="V33" s="2">
        <f t="shared" si="3"/>
        <v>44</v>
      </c>
      <c r="W33" s="2">
        <f t="shared" si="3"/>
        <v>13</v>
      </c>
      <c r="X33" s="2">
        <f t="shared" si="3"/>
        <v>13</v>
      </c>
      <c r="Y33" s="2">
        <f t="shared" si="3"/>
        <v>12</v>
      </c>
      <c r="Z33" s="2">
        <f t="shared" si="3"/>
        <v>5</v>
      </c>
      <c r="AA33" s="2">
        <f t="shared" si="3"/>
        <v>0</v>
      </c>
      <c r="AB33" s="2">
        <f t="shared" si="3"/>
        <v>0</v>
      </c>
      <c r="AC33" s="2">
        <f t="shared" si="3"/>
        <v>27</v>
      </c>
      <c r="AD33" s="2">
        <f>SUM(AD2:AD32)</f>
        <v>24</v>
      </c>
      <c r="AE33" s="2">
        <f>SUM(AE2:AE32)</f>
        <v>16</v>
      </c>
      <c r="AF33" s="2">
        <f>SUM(AF2:AF32)</f>
        <v>19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500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4"/>
  <sheetViews>
    <sheetView workbookViewId="0">
      <pane xSplit="1" topLeftCell="Y1" activePane="topRight" state="frozen"/>
      <selection pane="topRight" activeCell="AF17" activeCellId="3" sqref="AF2:AF6 AF10 AF13 AF17"/>
    </sheetView>
  </sheetViews>
  <sheetFormatPr defaultColWidth="8.85546875" defaultRowHeight="15" x14ac:dyDescent="0.25"/>
  <cols>
    <col min="1" max="1" width="22.140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25" t="s">
        <v>157</v>
      </c>
      <c r="B2" s="2">
        <f>IFERROR(VLOOKUP($A2,'Player Worksheet_Rnd1'!$A$2:$B$85,2,FALSE),"")</f>
        <v>0</v>
      </c>
      <c r="C2" s="2">
        <f>IFERROR(VLOOKUP($A2,'Player Worksheet_Rnd2'!$A$2:$B$85,2,FALSE),"")</f>
        <v>1</v>
      </c>
      <c r="D2" s="2">
        <f>IFERROR(VLOOKUP($A2,'Player Worksheet_Rnd3'!$A$2:$B$85,2,FALSE),"")</f>
        <v>3</v>
      </c>
      <c r="E2" s="2">
        <f>IFERROR(VLOOKUP($A2,'Player Worksheet_Rnd4'!$A$2:$B$85,2,FALSE),"")</f>
        <v>1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0</v>
      </c>
      <c r="J2" s="2">
        <f>IFERROR(VLOOKUP($A2,'Player Worksheet_Rnd9'!$A$2:$B$85,2,FALSE),"")</f>
        <v>0</v>
      </c>
      <c r="K2" s="2">
        <f>IFERROR(VLOOKUP($A2,'Player Worksheet_Rnd10'!$A$2:$B$85,2,FALSE),"")</f>
        <v>6</v>
      </c>
      <c r="L2" s="2">
        <f>IFERROR(VLOOKUP($A2,'Player Worksheet_Rnd11'!$A$2:$B$85,2,FALSE),"")</f>
        <v>0</v>
      </c>
      <c r="M2" s="2">
        <f>IFERROR(VLOOKUP($A2,'Player Worksheet_Rnd12'!$A$2:$B$85,2,FALSE),"")</f>
        <v>2</v>
      </c>
      <c r="N2" s="2">
        <f>IFERROR(VLOOKUP($A2,'Player Worksheet_Rnd13'!$A$2:$B$85,2,FALSE),"")</f>
        <v>1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1</v>
      </c>
      <c r="R2" s="2">
        <f>IFERROR(VLOOKUP($A2,'Player Worksheet_Rnd17'!$A$2:$B$85,2,FALSE),"")</f>
        <v>2</v>
      </c>
      <c r="S2" s="2">
        <f>IFERROR(VLOOKUP($A2,'Player Worksheet_Rnd18'!$A$2:$B$85,2,FALSE),"")</f>
        <v>0</v>
      </c>
      <c r="T2" s="2">
        <f>IFERROR(VLOOKUP($A2,'Player Worksheet_Rnd19'!$A$2:$B$85,2,FALSE),"")</f>
        <v>1</v>
      </c>
      <c r="U2" s="2">
        <f>IFERROR(VLOOKUP($A2,'Player Worksheet_Rnd20'!$A$2:$B$85,2,FALSE),"")</f>
        <v>1</v>
      </c>
      <c r="V2" s="2">
        <f>IFERROR(VLOOKUP($A2,'Player Worksheet_Rnd21'!$A$2:$B$85,2,FALSE),"")</f>
        <v>0</v>
      </c>
      <c r="W2" s="2">
        <f>IFERROR(VLOOKUP($A2,'Player Worksheet_Rnd22'!$A$2:$B$85,2,FALSE),"")</f>
        <v>3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3</v>
      </c>
      <c r="AA2" s="2">
        <f>IFERROR(VLOOKUP($A2,'Player Worksheet_Rnd26'!$A$2:$B$85,2,FALSE),"")</f>
        <v>12</v>
      </c>
      <c r="AB2" s="2">
        <f>IFERROR(VLOOKUP($A2,'Player Worksheet_Rnd27'!$A$2:$B$85,2,FALSE),"")</f>
        <v>3</v>
      </c>
      <c r="AC2" s="2">
        <f>IFERROR(VLOOKUP($A2,'Player Worksheet_Rnd28'!$A$2:$B$85,2,FALSE),"")</f>
        <v>0</v>
      </c>
      <c r="AD2" s="2">
        <f>IFERROR(VLOOKUP($A2,'Player Worksheet_Rnd29'!$A$2:$B$85,2,FALSE),"")</f>
        <v>1</v>
      </c>
      <c r="AE2" s="2">
        <f>IFERROR(VLOOKUP($A2,'Player Worksheet_Rnd30'!$A$2:$B$85,2,FALSE),"")</f>
        <v>0</v>
      </c>
      <c r="AF2" s="2">
        <f>IFERROR(VLOOKUP($A2,'Player Worksheet_Rnd31'!$A$2:$B$85,2,FALSE),"")</f>
        <v>0</v>
      </c>
      <c r="AK2" s="2">
        <f t="shared" ref="AK2:AK32" si="1">SUM(B2:AI2)</f>
        <v>44</v>
      </c>
    </row>
    <row r="3" spans="1:37" x14ac:dyDescent="0.25">
      <c r="A3" s="25" t="s">
        <v>86</v>
      </c>
      <c r="B3" s="2">
        <f>IFERROR(VLOOKUP($A3,'Player Worksheet_Rnd1'!$A$2:$B$85,2,FALSE),"")</f>
        <v>0</v>
      </c>
      <c r="C3" s="2">
        <f>IFERROR(VLOOKUP($A3,'Player Worksheet_Rnd2'!$A$2:$B$85,2,FALSE),"")</f>
        <v>3</v>
      </c>
      <c r="D3" s="2">
        <f>IFERROR(VLOOKUP($A3,'Player Worksheet_Rnd3'!$A$2:$B$85,2,FALSE),"")</f>
        <v>0</v>
      </c>
      <c r="E3" s="2">
        <f>IFERROR(VLOOKUP($A3,'Player Worksheet_Rnd4'!$A$2:$B$85,2,FALSE),"")</f>
        <v>0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0</v>
      </c>
      <c r="I3" s="2">
        <f>IFERROR(VLOOKUP($A3,'Player Worksheet_Rnd8'!$A$2:$B$85,2,FALSE),"")</f>
        <v>0</v>
      </c>
      <c r="J3" s="2">
        <f>IFERROR(VLOOKUP($A3,'Player Worksheet_Rnd9'!$A$2:$B$85,2,FALSE),"")</f>
        <v>20</v>
      </c>
      <c r="K3" s="2">
        <f>IFERROR(VLOOKUP($A3,'Player Worksheet_Rnd10'!$A$2:$B$85,2,FALSE),"")</f>
        <v>0</v>
      </c>
      <c r="L3" s="2">
        <f>IFERROR(VLOOKUP($A3,'Player Worksheet_Rnd11'!$A$2:$B$85,2,FALSE),"")</f>
        <v>0</v>
      </c>
      <c r="M3" s="2">
        <f>IFERROR(VLOOKUP($A3,'Player Worksheet_Rnd12'!$A$2:$B$85,2,FALSE),"")</f>
        <v>6</v>
      </c>
      <c r="N3" s="2">
        <f>IFERROR(VLOOKUP($A3,'Player Worksheet_Rnd13'!$A$2:$B$85,2,FALSE),"")</f>
        <v>3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1</v>
      </c>
      <c r="R3" s="2">
        <f>IFERROR(VLOOKUP($A3,'Player Worksheet_Rnd17'!$A$2:$B$85,2,FALSE),"")</f>
        <v>2</v>
      </c>
      <c r="S3" s="2">
        <f>IFERROR(VLOOKUP($A3,'Player Worksheet_Rnd18'!$A$2:$B$85,2,FALSE),"")</f>
        <v>0</v>
      </c>
      <c r="T3" s="2">
        <f>IFERROR(VLOOKUP($A3,'Player Worksheet_Rnd19'!$A$2:$B$85,2,FALSE),"")</f>
        <v>3</v>
      </c>
      <c r="U3" s="2">
        <f>IFERROR(VLOOKUP($A3,'Player Worksheet_Rnd20'!$A$2:$B$85,2,FALSE),"")</f>
        <v>0</v>
      </c>
      <c r="V3" s="2">
        <f>IFERROR(VLOOKUP($A3,'Player Worksheet_Rnd21'!$A$2:$B$85,2,FALSE),"")</f>
        <v>20</v>
      </c>
      <c r="W3" s="2">
        <f>IFERROR(VLOOKUP($A3,'Player Worksheet_Rnd22'!$A$2:$B$85,2,FALSE),"")</f>
        <v>0</v>
      </c>
      <c r="X3" s="2">
        <f>IFERROR(VLOOKUP($A3,'Player Worksheet_Rnd23'!$A$2:$B$85,2,FALSE),"")</f>
        <v>0</v>
      </c>
      <c r="Y3" s="2">
        <f>IFERROR(VLOOKUP($A3,'Player Worksheet_Rnd24'!$A$2:$B$85,2,FALSE),"")</f>
        <v>0</v>
      </c>
      <c r="Z3" s="2">
        <f>IFERROR(VLOOKUP($A3,'Player Worksheet_Rnd25'!$A$2:$B$85,2,FALSE),"")</f>
        <v>3</v>
      </c>
      <c r="AA3" s="2">
        <f>IFERROR(VLOOKUP($A3,'Player Worksheet_Rnd26'!$A$2:$B$85,2,FALSE),"")</f>
        <v>2</v>
      </c>
      <c r="AB3" s="2">
        <f>IFERROR(VLOOKUP($A3,'Player Worksheet_Rnd27'!$A$2:$B$85,2,FALSE),"")</f>
        <v>0</v>
      </c>
      <c r="AC3" s="2">
        <f>IFERROR(VLOOKUP($A3,'Player Worksheet_Rnd28'!$A$2:$B$85,2,FALSE),"")</f>
        <v>0</v>
      </c>
      <c r="AD3" s="2">
        <f>IFERROR(VLOOKUP($A3,'Player Worksheet_Rnd29'!$A$2:$B$85,2,FALSE),"")</f>
        <v>1</v>
      </c>
      <c r="AE3" s="2">
        <f>IFERROR(VLOOKUP($A3,'Player Worksheet_Rnd30'!$A$2:$B$85,2,FALSE),"")</f>
        <v>6</v>
      </c>
      <c r="AF3" s="2">
        <f>IFERROR(VLOOKUP($A3,'Player Worksheet_Rnd31'!$A$2:$B$85,2,FALSE),"")</f>
        <v>3</v>
      </c>
      <c r="AK3" s="2">
        <f t="shared" si="1"/>
        <v>73</v>
      </c>
    </row>
    <row r="4" spans="1:37" x14ac:dyDescent="0.25">
      <c r="A4" s="25" t="s">
        <v>85</v>
      </c>
      <c r="B4" s="2">
        <f>IFERROR(VLOOKUP($A4,'Player Worksheet_Rnd1'!$A$2:$B$85,2,FALSE),"")</f>
        <v>0</v>
      </c>
      <c r="C4" s="2">
        <f>IFERROR(VLOOKUP($A4,'Player Worksheet_Rnd2'!$A$2:$B$85,2,FALSE),"")</f>
        <v>1</v>
      </c>
      <c r="D4" s="2">
        <f>IFERROR(VLOOKUP($A4,'Player Worksheet_Rnd3'!$A$2:$B$85,2,FALSE),"")</f>
        <v>0</v>
      </c>
      <c r="E4" s="2">
        <f>IFERROR(VLOOKUP($A4,'Player Worksheet_Rnd4'!$A$2:$B$85,2,FALSE),"")</f>
        <v>0</v>
      </c>
      <c r="F4" s="2">
        <f>IFERROR(VLOOKUP($A4,'Player Worksheet_Rnd5'!$A$2:$B$85,2,FALSE),"")</f>
        <v>0</v>
      </c>
      <c r="G4" s="2">
        <f>IFERROR(VLOOKUP($A4,'Player Worksheet_Rnd6'!$A$2:$B$85,2,FALSE),"")</f>
        <v>0</v>
      </c>
      <c r="H4" s="2">
        <f>IFERROR(VLOOKUP($A4,'Player Worksheet_Rnd7'!$A$2:$B$85,2,FALSE),"")</f>
        <v>0</v>
      </c>
      <c r="I4" s="2">
        <f>IFERROR(VLOOKUP($A4,'Player Worksheet_Rnd8'!$A$2:$B$85,2,FALSE),"")</f>
        <v>0</v>
      </c>
      <c r="J4" s="2">
        <f>IFERROR(VLOOKUP($A4,'Player Worksheet_Rnd9'!$A$2:$B$85,2,FALSE),"")</f>
        <v>0</v>
      </c>
      <c r="K4" s="2">
        <f>IFERROR(VLOOKUP($A4,'Player Worksheet_Rnd10'!$A$2:$B$85,2,FALSE),"")</f>
        <v>0</v>
      </c>
      <c r="L4" s="2">
        <f>IFERROR(VLOOKUP($A4,'Player Worksheet_Rnd11'!$A$2:$B$85,2,FALSE),"")</f>
        <v>0</v>
      </c>
      <c r="M4" s="2">
        <f>IFERROR(VLOOKUP($A4,'Player Worksheet_Rnd12'!$A$2:$B$85,2,FALSE),"")</f>
        <v>6</v>
      </c>
      <c r="N4" s="2">
        <f>IFERROR(VLOOKUP($A4,'Player Worksheet_Rnd13'!$A$2:$B$85,2,FALSE),"")</f>
        <v>1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R4" s="2">
        <f>IFERROR(VLOOKUP($A4,'Player Worksheet_Rnd17'!$A$2:$B$85,2,FALSE),"")</f>
        <v>2</v>
      </c>
      <c r="S4" s="2">
        <f>IFERROR(VLOOKUP($A4,'Player Worksheet_Rnd18'!$A$2:$B$85,2,FALSE),"")</f>
        <v>0</v>
      </c>
      <c r="T4" s="2">
        <f>IFERROR(VLOOKUP($A4,'Player Worksheet_Rnd19'!$A$2:$B$85,2,FALSE),"")</f>
        <v>1</v>
      </c>
      <c r="U4" s="2">
        <f>IFERROR(VLOOKUP($A4,'Player Worksheet_Rnd20'!$A$2:$B$85,2,FALSE),"")</f>
        <v>0</v>
      </c>
      <c r="V4" s="2">
        <f>IFERROR(VLOOKUP($A4,'Player Worksheet_Rnd21'!$A$2:$B$85,2,FALSE),"")</f>
        <v>0</v>
      </c>
      <c r="W4" s="2">
        <f>IFERROR(VLOOKUP($A4,'Player Worksheet_Rnd22'!$A$2:$B$85,2,FALSE),"")</f>
        <v>1</v>
      </c>
      <c r="X4" s="2">
        <f>IFERROR(VLOOKUP($A4,'Player Worksheet_Rnd23'!$A$2:$B$85,2,FALSE),"")</f>
        <v>0</v>
      </c>
      <c r="Y4" s="2">
        <f>IFERROR(VLOOKUP($A4,'Player Worksheet_Rnd24'!$A$2:$B$85,2,FALSE),"")</f>
        <v>6</v>
      </c>
      <c r="Z4" s="2">
        <f>IFERROR(VLOOKUP($A4,'Player Worksheet_Rnd25'!$A$2:$B$85,2,FALSE),"")</f>
        <v>0</v>
      </c>
      <c r="AA4" s="2">
        <f>IFERROR(VLOOKUP($A4,'Player Worksheet_Rnd26'!$A$2:$B$85,2,FALSE),"")</f>
        <v>0</v>
      </c>
      <c r="AB4" s="2">
        <f>IFERROR(VLOOKUP($A4,'Player Worksheet_Rnd27'!$A$2:$B$85,2,FALSE),"")</f>
        <v>1</v>
      </c>
      <c r="AC4" s="2">
        <f>IFERROR(VLOOKUP($A4,'Player Worksheet_Rnd28'!$A$2:$B$85,2,FALSE),"")</f>
        <v>0</v>
      </c>
      <c r="AD4" s="2">
        <f>IFERROR(VLOOKUP($A4,'Player Worksheet_Rnd29'!$A$2:$B$85,2,FALSE),"")</f>
        <v>0</v>
      </c>
      <c r="AE4" s="2">
        <f>IFERROR(VLOOKUP($A4,'Player Worksheet_Rnd30'!$A$2:$B$85,2,FALSE),"")</f>
        <v>0</v>
      </c>
      <c r="AF4" s="2">
        <f>IFERROR(VLOOKUP($A4,'Player Worksheet_Rnd31'!$A$2:$B$85,2,FALSE),"")</f>
        <v>0</v>
      </c>
      <c r="AK4" s="2">
        <f t="shared" si="1"/>
        <v>20</v>
      </c>
    </row>
    <row r="5" spans="1:37" x14ac:dyDescent="0.25">
      <c r="A5" s="25" t="s">
        <v>103</v>
      </c>
      <c r="B5" s="2">
        <f>IFERROR(VLOOKUP($A5,'Player Worksheet_Rnd1'!$A$2:$B$85,2,FALSE),"")</f>
        <v>0</v>
      </c>
      <c r="C5" s="2">
        <f>IFERROR(VLOOKUP($A5,'Player Worksheet_Rnd2'!$A$2:$B$85,2,FALSE),"")</f>
        <v>6</v>
      </c>
      <c r="D5" s="2">
        <f>IFERROR(VLOOKUP($A5,'Player Worksheet_Rnd3'!$A$2:$B$85,2,FALSE),"")</f>
        <v>3</v>
      </c>
      <c r="E5" s="2">
        <f>IFERROR(VLOOKUP($A5,'Player Worksheet_Rnd4'!$A$2:$B$85,2,FALSE),"")</f>
        <v>0</v>
      </c>
      <c r="F5" s="2">
        <f>IFERROR(VLOOKUP($A5,'Player Worksheet_Rnd5'!$A$2:$B$85,2,FALSE),"")</f>
        <v>0</v>
      </c>
      <c r="G5" s="2">
        <f>IFERROR(VLOOKUP($A5,'Player Worksheet_Rnd6'!$A$2:$B$85,2,FALSE),"")</f>
        <v>3</v>
      </c>
      <c r="H5" s="2">
        <f>IFERROR(VLOOKUP($A5,'Player Worksheet_Rnd7'!$A$2:$B$85,2,FALSE),"")</f>
        <v>6</v>
      </c>
      <c r="I5" s="2">
        <f>IFERROR(VLOOKUP($A5,'Player Worksheet_Rnd8'!$A$2:$B$85,2,FALSE),"")</f>
        <v>6</v>
      </c>
      <c r="J5" s="2">
        <f>IFERROR(VLOOKUP($A5,'Player Worksheet_Rnd9'!$A$2:$B$85,2,FALSE),"")</f>
        <v>1</v>
      </c>
      <c r="K5" s="2">
        <f>IFERROR(VLOOKUP($A5,'Player Worksheet_Rnd10'!$A$2:$B$85,2,FALSE),"")</f>
        <v>0</v>
      </c>
      <c r="L5" s="2">
        <f>IFERROR(VLOOKUP($A5,'Player Worksheet_Rnd11'!$A$2:$B$85,2,FALSE),"")</f>
        <v>0</v>
      </c>
      <c r="M5" s="2">
        <f>IFERROR(VLOOKUP($A5,'Player Worksheet_Rnd12'!$A$2:$B$85,2,FALSE),"")</f>
        <v>0</v>
      </c>
      <c r="N5" s="2">
        <f>IFERROR(VLOOKUP($A5,'Player Worksheet_Rnd13'!$A$2:$B$85,2,FALSE),"")</f>
        <v>3</v>
      </c>
      <c r="O5" s="2">
        <f>IFERROR(VLOOKUP($A5,'Player Worksheet_Rnd14'!$A$2:$B$85,2,FALSE),"")</f>
        <v>3</v>
      </c>
      <c r="P5" s="2">
        <f>IFERROR(VLOOKUP($A5,'Player Worksheet_Rnd15'!$A$2:$B$85,2,FALSE),"")</f>
        <v>0</v>
      </c>
      <c r="Q5" s="2">
        <f>IFERROR(VLOOKUP($A5,'Player Worksheet_Rnd16'!$A$2:$B$85,2,FALSE),"")</f>
        <v>20</v>
      </c>
      <c r="R5" s="2">
        <f>IFERROR(VLOOKUP($A5,'Player Worksheet_Rnd17'!$A$2:$B$85,2,FALSE),"")</f>
        <v>0</v>
      </c>
      <c r="S5" s="2">
        <f>IFERROR(VLOOKUP($A5,'Player Worksheet_Rnd18'!$A$2:$B$85,2,FALSE),"")</f>
        <v>0</v>
      </c>
      <c r="T5" s="2">
        <f>IFERROR(VLOOKUP($A5,'Player Worksheet_Rnd19'!$A$2:$B$85,2,FALSE),"")</f>
        <v>10</v>
      </c>
      <c r="U5" s="2">
        <f>IFERROR(VLOOKUP($A5,'Player Worksheet_Rnd20'!$A$2:$B$85,2,FALSE),"")</f>
        <v>0</v>
      </c>
      <c r="V5" s="2">
        <f>IFERROR(VLOOKUP($A5,'Player Worksheet_Rnd21'!$A$2:$B$85,2,FALSE),"")</f>
        <v>0</v>
      </c>
      <c r="W5" s="2">
        <f>IFERROR(VLOOKUP($A5,'Player Worksheet_Rnd22'!$A$2:$B$85,2,FALSE),"")</f>
        <v>1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6</v>
      </c>
      <c r="AA5" s="2">
        <f>IFERROR(VLOOKUP($A5,'Player Worksheet_Rnd26'!$A$2:$B$85,2,FALSE),"")</f>
        <v>2</v>
      </c>
      <c r="AB5" s="2">
        <f>IFERROR(VLOOKUP($A5,'Player Worksheet_Rnd27'!$A$2:$B$85,2,FALSE),"")</f>
        <v>0</v>
      </c>
      <c r="AC5" s="2">
        <f>IFERROR(VLOOKUP($A5,'Player Worksheet_Rnd28'!$A$2:$B$85,2,FALSE),"")</f>
        <v>0</v>
      </c>
      <c r="AD5" s="2">
        <f>IFERROR(VLOOKUP($A5,'Player Worksheet_Rnd29'!$A$2:$B$85,2,FALSE),"")</f>
        <v>3</v>
      </c>
      <c r="AE5" s="2">
        <f>IFERROR(VLOOKUP($A5,'Player Worksheet_Rnd30'!$A$2:$B$85,2,FALSE),"")</f>
        <v>0</v>
      </c>
      <c r="AF5" s="2" t="str">
        <f>IFERROR(VLOOKUP($A5,'Player Worksheet_Rnd31'!$A$2:$B$85,2,FALSE),"")</f>
        <v>last</v>
      </c>
      <c r="AK5" s="2">
        <f t="shared" si="1"/>
        <v>73</v>
      </c>
    </row>
    <row r="6" spans="1:37" x14ac:dyDescent="0.25">
      <c r="A6" s="25" t="s">
        <v>107</v>
      </c>
      <c r="B6" s="2">
        <f>IFERROR(VLOOKUP($A6,'Player Worksheet_Rnd1'!$A$2:$B$85,2,FALSE),"")</f>
        <v>0</v>
      </c>
      <c r="C6" s="2">
        <f>IFERROR(VLOOKUP($A6,'Player Worksheet_Rnd2'!$A$2:$B$85,2,FALSE),"")</f>
        <v>3</v>
      </c>
      <c r="D6" s="2">
        <f>IFERROR(VLOOKUP($A6,'Player Worksheet_Rnd3'!$A$2:$B$85,2,FALSE),"")</f>
        <v>3</v>
      </c>
      <c r="E6" s="2">
        <f>IFERROR(VLOOKUP($A6,'Player Worksheet_Rnd4'!$A$2:$B$85,2,FALSE),"")</f>
        <v>1</v>
      </c>
      <c r="F6" s="2">
        <f>IFERROR(VLOOKUP($A6,'Player Worksheet_Rnd5'!$A$2:$B$85,2,FALSE),"")</f>
        <v>0</v>
      </c>
      <c r="G6" s="2">
        <f>IFERROR(VLOOKUP($A6,'Player Worksheet_Rnd6'!$A$2:$B$85,2,FALSE),"")</f>
        <v>3</v>
      </c>
      <c r="H6" s="2">
        <f>IFERROR(VLOOKUP($A6,'Player Worksheet_Rnd7'!$A$2:$B$85,2,FALSE),"")</f>
        <v>0</v>
      </c>
      <c r="I6" s="2">
        <f>IFERROR(VLOOKUP($A6,'Player Worksheet_Rnd8'!$A$2:$B$85,2,FALSE),"")</f>
        <v>6</v>
      </c>
      <c r="J6" s="2">
        <f>IFERROR(VLOOKUP($A6,'Player Worksheet_Rnd9'!$A$2:$B$85,2,FALSE),"")</f>
        <v>0</v>
      </c>
      <c r="K6" s="2">
        <f>IFERROR(VLOOKUP($A6,'Player Worksheet_Rnd10'!$A$2:$B$85,2,FALSE),"")</f>
        <v>20</v>
      </c>
      <c r="L6" s="2">
        <f>IFERROR(VLOOKUP($A6,'Player Worksheet_Rnd11'!$A$2:$B$85,2,FALSE),"")</f>
        <v>0</v>
      </c>
      <c r="M6" s="2">
        <f>IFERROR(VLOOKUP($A6,'Player Worksheet_Rnd12'!$A$2:$B$85,2,FALSE),"")</f>
        <v>2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P6" s="2">
        <f>IFERROR(VLOOKUP($A6,'Player Worksheet_Rnd15'!$A$2:$B$85,2,FALSE),"")</f>
        <v>0</v>
      </c>
      <c r="Q6" s="2">
        <f>IFERROR(VLOOKUP($A6,'Player Worksheet_Rnd16'!$A$2:$B$85,2,FALSE),"")</f>
        <v>1</v>
      </c>
      <c r="R6" s="2">
        <f>IFERROR(VLOOKUP($A6,'Player Worksheet_Rnd17'!$A$2:$B$85,2,FALSE),"")</f>
        <v>0</v>
      </c>
      <c r="S6" s="2">
        <f>IFERROR(VLOOKUP($A6,'Player Worksheet_Rnd18'!$A$2:$B$85,2,FALSE),"")</f>
        <v>0</v>
      </c>
      <c r="T6" s="2">
        <f>IFERROR(VLOOKUP($A6,'Player Worksheet_Rnd19'!$A$2:$B$85,2,FALSE),"")</f>
        <v>1</v>
      </c>
      <c r="U6" s="2">
        <f>IFERROR(VLOOKUP($A6,'Player Worksheet_Rnd20'!$A$2:$B$85,2,FALSE),"")</f>
        <v>0</v>
      </c>
      <c r="V6" s="2">
        <f>IFERROR(VLOOKUP($A6,'Player Worksheet_Rnd21'!$A$2:$B$85,2,FALSE),"")</f>
        <v>0</v>
      </c>
      <c r="W6" s="2">
        <f>IFERROR(VLOOKUP($A6,'Player Worksheet_Rnd22'!$A$2:$B$85,2,FALSE),"")</f>
        <v>1</v>
      </c>
      <c r="X6" s="2">
        <f>IFERROR(VLOOKUP($A6,'Player Worksheet_Rnd23'!$A$2:$B$85,2,FALSE),"")</f>
        <v>3</v>
      </c>
      <c r="Y6" s="2">
        <f>IFERROR(VLOOKUP($A6,'Player Worksheet_Rnd24'!$A$2:$B$85,2,FALSE),"")</f>
        <v>0</v>
      </c>
      <c r="Z6" s="2">
        <f>IFERROR(VLOOKUP($A6,'Player Worksheet_Rnd25'!$A$2:$B$85,2,FALSE),"")</f>
        <v>0</v>
      </c>
      <c r="AA6" s="2">
        <f>IFERROR(VLOOKUP($A6,'Player Worksheet_Rnd26'!$A$2:$B$85,2,FALSE),"")</f>
        <v>0</v>
      </c>
      <c r="AB6" s="2">
        <f>IFERROR(VLOOKUP($A6,'Player Worksheet_Rnd27'!$A$2:$B$85,2,FALSE),"")</f>
        <v>0</v>
      </c>
      <c r="AC6" s="2">
        <f>IFERROR(VLOOKUP($A6,'Player Worksheet_Rnd28'!$A$2:$B$85,2,FALSE),"")</f>
        <v>0</v>
      </c>
      <c r="AD6" s="2" t="str">
        <f>IFERROR(VLOOKUP($A6,'Player Worksheet_Rnd29'!$A$2:$B$85,2,FALSE),"")</f>
        <v>last</v>
      </c>
      <c r="AE6" s="2">
        <f>IFERROR(VLOOKUP($A6,'Player Worksheet_Rnd30'!$A$2:$B$85,2,FALSE),"")</f>
        <v>0</v>
      </c>
      <c r="AF6" s="2">
        <f>IFERROR(VLOOKUP($A6,'Player Worksheet_Rnd31'!$A$2:$B$85,2,FALSE),"")</f>
        <v>0</v>
      </c>
      <c r="AK6" s="2">
        <f t="shared" si="1"/>
        <v>45</v>
      </c>
    </row>
    <row r="7" spans="1:37" s="44" customFormat="1" x14ac:dyDescent="0.25">
      <c r="A7" s="45" t="s">
        <v>121</v>
      </c>
      <c r="B7" s="44">
        <f>IFERROR(VLOOKUP($A7,'Player Worksheet_Rnd1'!$A$2:$B$85,2,FALSE),"")</f>
        <v>1</v>
      </c>
      <c r="C7" s="44">
        <f>IFERROR(VLOOKUP($A7,'Player Worksheet_Rnd2'!$A$2:$B$85,2,FALSE),"")</f>
        <v>3</v>
      </c>
      <c r="D7" s="44">
        <f>IFERROR(VLOOKUP($A7,'Player Worksheet_Rnd3'!$A$2:$B$85,2,FALSE),"")</f>
        <v>6</v>
      </c>
      <c r="E7" s="44">
        <f>IFERROR(VLOOKUP($A7,'Player Worksheet_Rnd4'!$A$2:$B$85,2,FALSE),"")</f>
        <v>0</v>
      </c>
      <c r="F7" s="44">
        <f>IFERROR(VLOOKUP($A7,'Player Worksheet_Rnd5'!$A$2:$B$85,2,FALSE),"")</f>
        <v>1</v>
      </c>
      <c r="G7" s="44">
        <f>IFERROR(VLOOKUP($A7,'Player Worksheet_Rnd6'!$A$2:$B$85,2,FALSE),"")</f>
        <v>1</v>
      </c>
      <c r="H7" s="44">
        <f>IFERROR(VLOOKUP($A7,'Player Worksheet_Rnd7'!$A$2:$B$85,2,FALSE),"")</f>
        <v>0</v>
      </c>
      <c r="I7" s="44">
        <f>IFERROR(VLOOKUP($A7,'Player Worksheet_Rnd8'!$A$2:$B$85,2,FALSE),"")</f>
        <v>2</v>
      </c>
      <c r="J7" s="44">
        <f>IFERROR(VLOOKUP($A7,'Player Worksheet_Rnd9'!$A$2:$B$85,2,FALSE),"")</f>
        <v>0</v>
      </c>
      <c r="K7" s="44">
        <f>IFERROR(VLOOKUP($A7,'Player Worksheet_Rnd10'!$A$2:$B$85,2,FALSE),"")</f>
        <v>0</v>
      </c>
      <c r="L7" s="44">
        <f>IFERROR(VLOOKUP($A7,'Player Worksheet_Rnd11'!$A$2:$B$85,2,FALSE),"")</f>
        <v>0</v>
      </c>
      <c r="AK7" s="44">
        <f t="shared" si="1"/>
        <v>14</v>
      </c>
    </row>
    <row r="8" spans="1:37" s="44" customFormat="1" ht="13.5" customHeight="1" x14ac:dyDescent="0.25">
      <c r="A8" s="45" t="s">
        <v>171</v>
      </c>
      <c r="B8" s="44">
        <f>IFERROR(VLOOKUP($A8,'Player Worksheet_Rnd1'!$A$2:$B$85,2,FALSE),"")</f>
        <v>0</v>
      </c>
      <c r="C8" s="44">
        <f>IFERROR(VLOOKUP($A8,'Player Worksheet_Rnd2'!$A$2:$B$85,2,FALSE),"")</f>
        <v>0</v>
      </c>
      <c r="D8" s="44">
        <f>IFERROR(VLOOKUP($A8,'Player Worksheet_Rnd3'!$A$2:$B$85,2,FALSE),"")</f>
        <v>1</v>
      </c>
      <c r="E8" s="44">
        <f>IFERROR(VLOOKUP($A8,'Player Worksheet_Rnd4'!$A$2:$B$85,2,FALSE),"")</f>
        <v>0</v>
      </c>
      <c r="F8" s="44">
        <f>IFERROR(VLOOKUP($A8,'Player Worksheet_Rnd5'!$A$2:$B$85,2,FALSE),"")</f>
        <v>0</v>
      </c>
      <c r="G8" s="44">
        <f>IFERROR(VLOOKUP($A8,'Player Worksheet_Rnd6'!$A$2:$B$85,2,FALSE),"")</f>
        <v>1</v>
      </c>
      <c r="H8" s="44">
        <f>IFERROR(VLOOKUP($A8,'Player Worksheet_Rnd7'!$A$2:$B$85,2,FALSE),"")</f>
        <v>0</v>
      </c>
      <c r="AK8" s="44">
        <f t="shared" si="1"/>
        <v>2</v>
      </c>
    </row>
    <row r="9" spans="1:37" s="44" customFormat="1" x14ac:dyDescent="0.25">
      <c r="A9" s="45" t="s">
        <v>116</v>
      </c>
      <c r="B9" s="44">
        <f>IFERROR(VLOOKUP($A9,'Player Worksheet_Rnd1'!$A$2:$B$85,2,FALSE),"")</f>
        <v>0</v>
      </c>
      <c r="C9" s="44">
        <f>IFERROR(VLOOKUP($A9,'Player Worksheet_Rnd2'!$A$2:$B$85,2,FALSE),"")</f>
        <v>1</v>
      </c>
      <c r="D9" s="44">
        <f>IFERROR(VLOOKUP($A9,'Player Worksheet_Rnd3'!$A$2:$B$85,2,FALSE),"")</f>
        <v>0</v>
      </c>
      <c r="E9" s="44">
        <f>IFERROR(VLOOKUP($A9,'Player Worksheet_Rnd4'!$A$2:$B$85,2,FALSE),"")</f>
        <v>0</v>
      </c>
      <c r="F9" s="44">
        <f>IFERROR(VLOOKUP($A9,'Player Worksheet_Rnd5'!$A$2:$B$85,2,FALSE),"")</f>
        <v>1</v>
      </c>
      <c r="G9" s="44">
        <f>IFERROR(VLOOKUP($A9,'Player Worksheet_Rnd6'!$A$2:$B$85,2,FALSE),"")</f>
        <v>6</v>
      </c>
      <c r="H9" s="44">
        <f>IFERROR(VLOOKUP($A9,'Player Worksheet_Rnd7'!$A$2:$B$85,2,FALSE),"")</f>
        <v>0</v>
      </c>
      <c r="I9" s="44">
        <f>IFERROR(VLOOKUP($A9,'Player Worksheet_Rnd8'!$A$2:$B$85,2,FALSE),"")</f>
        <v>0</v>
      </c>
      <c r="J9" s="44">
        <f>IFERROR(VLOOKUP($A9,'Player Worksheet_Rnd9'!$A$2:$B$85,2,FALSE),"")</f>
        <v>0</v>
      </c>
      <c r="K9" s="44">
        <f>IFERROR(VLOOKUP($A9,'Player Worksheet_Rnd10'!$A$2:$B$85,2,FALSE),"")</f>
        <v>0</v>
      </c>
      <c r="L9" s="44">
        <f>IFERROR(VLOOKUP($A9,'Player Worksheet_Rnd11'!$A$2:$B$85,2,FALSE),"")</f>
        <v>1</v>
      </c>
      <c r="AK9" s="44">
        <f t="shared" si="1"/>
        <v>9</v>
      </c>
    </row>
    <row r="10" spans="1:37" x14ac:dyDescent="0.25">
      <c r="A10" s="3" t="s">
        <v>216</v>
      </c>
      <c r="I10" s="2">
        <f>IFERROR(VLOOKUP($A10,'Player Worksheet_Rnd8'!$A$2:$B$85,2,FALSE),"")</f>
        <v>0</v>
      </c>
      <c r="J10" s="2">
        <f>IFERROR(VLOOKUP($A10,'Player Worksheet_Rnd9'!$A$2:$B$85,2,FALSE),"")</f>
        <v>0</v>
      </c>
      <c r="K10" s="2">
        <f>IFERROR(VLOOKUP($A10,'Player Worksheet_Rnd10'!$A$2:$B$85,2,FALSE),"")</f>
        <v>0</v>
      </c>
      <c r="L10" s="2">
        <f>IFERROR(VLOOKUP($A10,'Player Worksheet_Rnd11'!$A$2:$B$85,2,FALSE),"")</f>
        <v>0</v>
      </c>
      <c r="N10" s="2">
        <f>IFERROR(VLOOKUP($A10,'Player Worksheet_Rnd13'!$A$2:$B$85,2,FALSE),"")</f>
        <v>1</v>
      </c>
      <c r="O10" s="2">
        <f>IFERROR(VLOOKUP($A10,'Player Worksheet_Rnd14'!$A$2:$B$85,2,FALSE),"")</f>
        <v>6</v>
      </c>
      <c r="P10" s="2">
        <f>IFERROR(VLOOKUP($A10,'Player Worksheet_Rnd15'!$A$2:$B$85,2,FALSE),"")</f>
        <v>1</v>
      </c>
      <c r="Q10" s="2">
        <f>IFERROR(VLOOKUP($A10,'Player Worksheet_Rnd16'!$A$2:$B$85,2,FALSE),"")</f>
        <v>0</v>
      </c>
      <c r="R10" s="2">
        <f>IFERROR(VLOOKUP($A10,'Player Worksheet_Rnd17'!$A$2:$B$85,2,FALSE),"")</f>
        <v>0</v>
      </c>
      <c r="S10" s="2">
        <f>IFERROR(VLOOKUP($A10,'Player Worksheet_Rnd18'!$A$2:$B$85,2,FALSE),"")</f>
        <v>3</v>
      </c>
      <c r="T10" s="2">
        <f>IFERROR(VLOOKUP($A10,'Player Worksheet_Rnd19'!$A$2:$B$85,2,FALSE),"")</f>
        <v>0</v>
      </c>
      <c r="U10" s="2">
        <f>IFERROR(VLOOKUP($A10,'Player Worksheet_Rnd20'!$A$2:$B$85,2,FALSE),"")</f>
        <v>0</v>
      </c>
      <c r="W10" s="2">
        <f>IFERROR(VLOOKUP($A10,'Player Worksheet_Rnd22'!$A$2:$B$85,2,FALSE),"")</f>
        <v>0</v>
      </c>
      <c r="X10" s="2">
        <f>IFERROR(VLOOKUP($A10,'Player Worksheet_Rnd23'!$A$2:$B$85,2,FALSE),"")</f>
        <v>0</v>
      </c>
      <c r="Y10" s="2">
        <f>IFERROR(VLOOKUP($A10,'Player Worksheet_Rnd24'!$A$2:$B$85,2,FALSE),"")</f>
        <v>0</v>
      </c>
      <c r="Z10" s="2">
        <f>IFERROR(VLOOKUP($A10,'Player Worksheet_Rnd25'!$A$2:$B$85,2,FALSE),"")</f>
        <v>0</v>
      </c>
      <c r="AB10" s="2">
        <f>IFERROR(VLOOKUP($A10,'Player Worksheet_Rnd27'!$A$2:$B$85,2,FALSE),"")</f>
        <v>0</v>
      </c>
      <c r="AC10" s="2">
        <f>IFERROR(VLOOKUP($A10,'Player Worksheet_Rnd28'!$A$2:$B$85,2,FALSE),"")</f>
        <v>3</v>
      </c>
      <c r="AD10" s="2">
        <f>IFERROR(VLOOKUP($A10,'Player Worksheet_Rnd29'!$A$2:$B$85,2,FALSE),"")</f>
        <v>0</v>
      </c>
      <c r="AE10" s="2">
        <f>IFERROR(VLOOKUP($A10,'Player Worksheet_Rnd30'!$A$2:$B$85,2,FALSE),"")</f>
        <v>0</v>
      </c>
      <c r="AF10" s="2">
        <f>IFERROR(VLOOKUP($A10,'Player Worksheet_Rnd31'!$A$2:$B$85,2,FALSE),"")</f>
        <v>0</v>
      </c>
      <c r="AK10" s="2">
        <f t="shared" si="1"/>
        <v>14</v>
      </c>
    </row>
    <row r="11" spans="1:37" s="44" customFormat="1" x14ac:dyDescent="0.25">
      <c r="A11" s="46" t="s">
        <v>246</v>
      </c>
      <c r="M11" s="44">
        <f>IFERROR(VLOOKUP($A11,'Player Worksheet_Rnd12'!$A$2:$B$85,2,FALSE),"")</f>
        <v>0</v>
      </c>
      <c r="V11" s="44">
        <f>IFERROR(VLOOKUP($A11,'Player Worksheet_Rnd21'!$A$2:$B$85,2,FALSE),"")</f>
        <v>0</v>
      </c>
      <c r="AK11" s="44">
        <f t="shared" si="1"/>
        <v>0</v>
      </c>
    </row>
    <row r="12" spans="1:37" s="44" customFormat="1" x14ac:dyDescent="0.25">
      <c r="A12" s="46" t="s">
        <v>271</v>
      </c>
      <c r="M12" s="44">
        <f>IFERROR(VLOOKUP($A12,'Player Worksheet_Rnd12'!$A$2:$B$85,2,FALSE),"")</f>
        <v>6</v>
      </c>
      <c r="AK12" s="44">
        <f>SUM(B12:AI12)</f>
        <v>6</v>
      </c>
    </row>
    <row r="13" spans="1:37" x14ac:dyDescent="0.25">
      <c r="A13" s="3" t="s">
        <v>182</v>
      </c>
      <c r="M13" s="2">
        <f>IFERROR(VLOOKUP($A13,'Player Worksheet_Rnd12'!$A$2:$B$85,2,FALSE),"")</f>
        <v>6</v>
      </c>
      <c r="N13" s="2">
        <f>IFERROR(VLOOKUP($A13,'Player Worksheet_Rnd13'!$A$2:$B$85,2,FALSE),"")</f>
        <v>1</v>
      </c>
      <c r="O13" s="2">
        <f>IFERROR(VLOOKUP($A13,'Player Worksheet_Rnd14'!$A$2:$B$85,2,FALSE),"")</f>
        <v>0</v>
      </c>
      <c r="P13" s="2">
        <f>IFERROR(VLOOKUP($A13,'Player Worksheet_Rnd15'!$A$2:$B$85,2,FALSE),"")</f>
        <v>3</v>
      </c>
      <c r="Q13" s="2">
        <f>IFERROR(VLOOKUP($A13,'Player Worksheet_Rnd16'!$A$2:$B$85,2,FALSE),"")</f>
        <v>0</v>
      </c>
      <c r="R13" s="2">
        <f>IFERROR(VLOOKUP($A13,'Player Worksheet_Rnd17'!$A$2:$B$85,2,FALSE),"")</f>
        <v>0</v>
      </c>
      <c r="S13" s="2">
        <f>IFERROR(VLOOKUP($A13,'Player Worksheet_Rnd18'!$A$2:$B$85,2,FALSE),"")</f>
        <v>0</v>
      </c>
      <c r="T13" s="2">
        <f>IFERROR(VLOOKUP($A13,'Player Worksheet_Rnd19'!$A$2:$B$85,2,FALSE),"")</f>
        <v>0</v>
      </c>
      <c r="U13" s="2">
        <f>IFERROR(VLOOKUP($A13,'Player Worksheet_Rnd20'!$A$2:$B$85,2,FALSE),"")</f>
        <v>0</v>
      </c>
      <c r="V13" s="2">
        <f>IFERROR(VLOOKUP($A13,'Player Worksheet_Rnd21'!$A$2:$B$85,2,FALSE),"")</f>
        <v>0</v>
      </c>
      <c r="W13" s="2">
        <f>IFERROR(VLOOKUP($A13,'Player Worksheet_Rnd22'!$A$2:$B$85,2,FALSE),"")</f>
        <v>3</v>
      </c>
      <c r="X13" s="2">
        <f>IFERROR(VLOOKUP($A13,'Player Worksheet_Rnd23'!$A$2:$B$85,2,FALSE),"")</f>
        <v>3</v>
      </c>
      <c r="Y13" s="2">
        <f>IFERROR(VLOOKUP($A13,'Player Worksheet_Rnd24'!$A$2:$B$85,2,FALSE),"")</f>
        <v>0</v>
      </c>
      <c r="Z13" s="2">
        <f>IFERROR(VLOOKUP($A13,'Player Worksheet_Rnd25'!$A$2:$B$85,2,FALSE),"")</f>
        <v>3</v>
      </c>
      <c r="AA13" s="2">
        <f>IFERROR(VLOOKUP($A13,'Player Worksheet_Rnd26'!$A$2:$B$85,2,FALSE),"")</f>
        <v>0</v>
      </c>
      <c r="AB13" s="2">
        <f>IFERROR(VLOOKUP($A13,'Player Worksheet_Rnd27'!$A$2:$B$85,2,FALSE),"")</f>
        <v>1</v>
      </c>
      <c r="AC13" s="2">
        <f>IFERROR(VLOOKUP($A13,'Player Worksheet_Rnd28'!$A$2:$B$85,2,FALSE),"")</f>
        <v>6</v>
      </c>
      <c r="AD13" s="2">
        <f>IFERROR(VLOOKUP($A13,'Player Worksheet_Rnd29'!$A$2:$B$85,2,FALSE),"")</f>
        <v>0</v>
      </c>
      <c r="AE13" s="2">
        <f>IFERROR(VLOOKUP($A13,'Player Worksheet_Rnd30'!$A$2:$B$85,2,FALSE),"")</f>
        <v>0</v>
      </c>
      <c r="AF13" s="2">
        <f>IFERROR(VLOOKUP($A13,'Player Worksheet_Rnd31'!$A$2:$B$85,2,FALSE),"")</f>
        <v>0</v>
      </c>
      <c r="AK13" s="2">
        <f>SUM(A13:AI13)</f>
        <v>26</v>
      </c>
    </row>
    <row r="14" spans="1:37" s="44" customFormat="1" x14ac:dyDescent="0.25">
      <c r="A14" s="46" t="s">
        <v>277</v>
      </c>
      <c r="N14" s="44">
        <f>IFERROR(VLOOKUP($A14,'Player Worksheet_Rnd13'!$A$2:$B$85,2,FALSE),"")</f>
        <v>1</v>
      </c>
      <c r="O14" s="44">
        <f>IFERROR(VLOOKUP($A14,'Player Worksheet_Rnd14'!$A$2:$B$85,2,FALSE),"")</f>
        <v>3</v>
      </c>
      <c r="P14" s="44">
        <f>IFERROR(VLOOKUP($A14,'Player Worksheet_Rnd15'!$A$2:$B$85,2,FALSE),"")</f>
        <v>0</v>
      </c>
      <c r="Q14" s="44">
        <f>IFERROR(VLOOKUP($A14,'Player Worksheet_Rnd16'!$A$2:$B$85,2,FALSE),"")</f>
        <v>1</v>
      </c>
      <c r="S14" s="44">
        <f>IFERROR(VLOOKUP($A14,'Player Worksheet_Rnd18'!$A$2:$B$85,2,FALSE),"")</f>
        <v>1</v>
      </c>
      <c r="T14" s="44">
        <f>IFERROR(VLOOKUP($A14,'Player Worksheet_Rnd19'!$A$2:$B$85,2,FALSE),"")</f>
        <v>3</v>
      </c>
      <c r="U14" s="44">
        <f>IFERROR(VLOOKUP($A14,'Player Worksheet_Rnd20'!$A$2:$B$85,2,FALSE),"")</f>
        <v>0</v>
      </c>
      <c r="V14" s="44">
        <f>IFERROR(VLOOKUP($A14,'Player Worksheet_Rnd21'!$A$2:$B$85,2,FALSE),"")</f>
        <v>2</v>
      </c>
      <c r="W14" s="44">
        <f>IFERROR(VLOOKUP($A14,'Player Worksheet_Rnd22'!$A$2:$B$85,2,FALSE),"")</f>
        <v>1</v>
      </c>
      <c r="X14" s="44">
        <f>IFERROR(VLOOKUP($A14,'Player Worksheet_Rnd23'!$A$2:$B$85,2,FALSE),"")</f>
        <v>1</v>
      </c>
      <c r="Y14" s="44">
        <f>IFERROR(VLOOKUP($A14,'Player Worksheet_Rnd24'!$A$2:$B$85,2,FALSE),"")</f>
        <v>0</v>
      </c>
      <c r="Z14" s="44">
        <f>IFERROR(VLOOKUP($A14,'Player Worksheet_Rnd25'!$A$2:$B$85,2,FALSE),"")</f>
        <v>1</v>
      </c>
      <c r="AA14" s="44" t="str">
        <f>IFERROR(VLOOKUP($A14,'Player Worksheet_Rnd26'!$A$2:$B$85,2,FALSE),"")</f>
        <v/>
      </c>
      <c r="AK14" s="44">
        <f>SUM(A14:AI14)</f>
        <v>14</v>
      </c>
    </row>
    <row r="15" spans="1:37" s="44" customFormat="1" x14ac:dyDescent="0.25">
      <c r="A15" s="46" t="s">
        <v>240</v>
      </c>
      <c r="R15" s="44">
        <f>IFERROR(VLOOKUP($A15,'Player Worksheet_Rnd17'!$A$2:$B$85,2,FALSE),"")</f>
        <v>12</v>
      </c>
      <c r="AA15" s="44">
        <f>IFERROR(VLOOKUP($A15,'Player Worksheet_Rnd26'!$A$2:$B$85,2,FALSE),"")</f>
        <v>2</v>
      </c>
      <c r="AK15" s="44">
        <f t="shared" si="1"/>
        <v>14</v>
      </c>
    </row>
    <row r="16" spans="1:37" s="44" customFormat="1" x14ac:dyDescent="0.25">
      <c r="A16" s="46" t="s">
        <v>338</v>
      </c>
      <c r="AK16" s="44">
        <f t="shared" si="1"/>
        <v>0</v>
      </c>
    </row>
    <row r="17" spans="1:37" x14ac:dyDescent="0.25">
      <c r="A17" s="3" t="s">
        <v>349</v>
      </c>
      <c r="AB17" s="2">
        <f>IFERROR(VLOOKUP($A17,'Player Worksheet_Rnd27'!$A$2:$B$85,2,FALSE),"")</f>
        <v>0</v>
      </c>
      <c r="AC17" s="2">
        <f>IFERROR(VLOOKUP($A17,'Player Worksheet_Rnd28'!$A$2:$B$85,2,FALSE),"")</f>
        <v>0</v>
      </c>
      <c r="AD17" s="2">
        <f>IFERROR(VLOOKUP($A17,'Player Worksheet_Rnd29'!$A$2:$B$85,2,FALSE),"")</f>
        <v>0</v>
      </c>
      <c r="AE17" s="2">
        <f>IFERROR(VLOOKUP($A17,'Player Worksheet_Rnd30'!$A$2:$B$85,2,FALSE),"")</f>
        <v>0</v>
      </c>
      <c r="AF17" s="2">
        <f>IFERROR(VLOOKUP($A17,'Player Worksheet_Rnd31'!$A$2:$B$85,2,FALSE),"")</f>
        <v>0</v>
      </c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C33" si="3">SUM(B2:B27)</f>
        <v>1</v>
      </c>
      <c r="C33" s="2">
        <f t="shared" si="3"/>
        <v>18</v>
      </c>
      <c r="D33" s="2">
        <f t="shared" si="3"/>
        <v>16</v>
      </c>
      <c r="E33" s="2">
        <f t="shared" si="3"/>
        <v>2</v>
      </c>
      <c r="F33" s="2">
        <f t="shared" si="3"/>
        <v>2</v>
      </c>
      <c r="G33" s="2">
        <f t="shared" si="3"/>
        <v>14</v>
      </c>
      <c r="H33" s="2">
        <f t="shared" si="3"/>
        <v>9</v>
      </c>
      <c r="I33" s="2">
        <f t="shared" si="3"/>
        <v>14</v>
      </c>
      <c r="J33" s="2">
        <f t="shared" si="3"/>
        <v>21</v>
      </c>
      <c r="K33" s="2">
        <f t="shared" si="3"/>
        <v>26</v>
      </c>
      <c r="L33" s="2">
        <f t="shared" si="3"/>
        <v>1</v>
      </c>
      <c r="M33" s="2">
        <f t="shared" si="3"/>
        <v>28</v>
      </c>
      <c r="N33" s="2">
        <f t="shared" si="3"/>
        <v>12</v>
      </c>
      <c r="O33" s="2">
        <f t="shared" si="3"/>
        <v>12</v>
      </c>
      <c r="P33" s="2">
        <f t="shared" si="3"/>
        <v>4</v>
      </c>
      <c r="Q33" s="2">
        <f t="shared" si="3"/>
        <v>25</v>
      </c>
      <c r="R33" s="2">
        <f t="shared" si="3"/>
        <v>18</v>
      </c>
      <c r="S33" s="2">
        <f t="shared" si="3"/>
        <v>4</v>
      </c>
      <c r="T33" s="2">
        <f t="shared" si="3"/>
        <v>19</v>
      </c>
      <c r="U33" s="2">
        <f t="shared" si="3"/>
        <v>1</v>
      </c>
      <c r="V33" s="2">
        <f t="shared" si="3"/>
        <v>22</v>
      </c>
      <c r="W33" s="2">
        <f t="shared" si="3"/>
        <v>10</v>
      </c>
      <c r="X33" s="2">
        <f t="shared" si="3"/>
        <v>7</v>
      </c>
      <c r="Y33" s="2">
        <f t="shared" si="3"/>
        <v>6</v>
      </c>
      <c r="Z33" s="2">
        <f t="shared" si="3"/>
        <v>16</v>
      </c>
      <c r="AA33" s="2">
        <f t="shared" si="3"/>
        <v>18</v>
      </c>
      <c r="AB33" s="2">
        <f t="shared" si="3"/>
        <v>5</v>
      </c>
      <c r="AC33" s="2">
        <f t="shared" si="3"/>
        <v>9</v>
      </c>
      <c r="AD33" s="2">
        <f>SUM(AD2:AD32)</f>
        <v>5</v>
      </c>
      <c r="AE33" s="2">
        <f>SUM(AE2:AE32)</f>
        <v>6</v>
      </c>
      <c r="AF33" s="2">
        <f>SUM(AF2:AF32)</f>
        <v>3</v>
      </c>
      <c r="AG33" s="2">
        <f>SUM(AG2:AG27)</f>
        <v>0</v>
      </c>
      <c r="AH33" s="2">
        <f>SUM(AH2:AH27)</f>
        <v>0</v>
      </c>
      <c r="AI33" s="2">
        <f>SUM(AI2:AI27)</f>
        <v>0</v>
      </c>
      <c r="AK33" s="29">
        <f>SUM(AK2:AK32)</f>
        <v>354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4"/>
  <sheetViews>
    <sheetView workbookViewId="0">
      <pane xSplit="1" topLeftCell="N1" activePane="topRight" state="frozen"/>
      <selection pane="topRight" activeCell="AF12" activeCellId="3" sqref="AF2:AF3 AF5:AF8 AF11 AF12"/>
    </sheetView>
  </sheetViews>
  <sheetFormatPr defaultColWidth="8.85546875" defaultRowHeight="15" x14ac:dyDescent="0.25"/>
  <cols>
    <col min="1" max="1" width="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16" t="s">
        <v>84</v>
      </c>
      <c r="B2" s="2">
        <f>IFERROR(VLOOKUP($A2,'Player Worksheet_Rnd1'!$A$2:$B$85,2,FALSE),"")</f>
        <v>0</v>
      </c>
      <c r="C2" s="2">
        <f>IFERROR(VLOOKUP($A2,'Player Worksheet_Rnd2'!$A$2:$B$85,2,FALSE),"")</f>
        <v>20</v>
      </c>
      <c r="D2" s="2">
        <f>IFERROR(VLOOKUP($A2,'Player Worksheet_Rnd3'!$A$2:$B$85,2,FALSE),"")</f>
        <v>0</v>
      </c>
      <c r="E2" s="2">
        <f>IFERROR(VLOOKUP($A2,'Player Worksheet_Rnd4'!$A$2:$B$85,2,FALSE),"")</f>
        <v>3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3</v>
      </c>
      <c r="I2" s="2">
        <f>IFERROR(VLOOKUP($A2,'Player Worksheet_Rnd8'!$A$2:$B$85,2,FALSE),"")</f>
        <v>40</v>
      </c>
      <c r="J2" s="2">
        <f>IFERROR(VLOOKUP($A2,'Player Worksheet_Rnd9'!$A$2:$B$85,2,FALSE),"")</f>
        <v>0</v>
      </c>
      <c r="K2" s="2">
        <f>IFERROR(VLOOKUP($A2,'Player Worksheet_Rnd10'!$A$2:$B$85,2,FALSE),"")</f>
        <v>6</v>
      </c>
      <c r="L2" s="2">
        <f>IFERROR(VLOOKUP($A2,'Player Worksheet_Rnd11'!$A$2:$B$85,2,FALSE),"")</f>
        <v>0</v>
      </c>
      <c r="M2" s="2">
        <f>IFERROR(VLOOKUP($A2,'Player Worksheet_Rnd12'!$A$2:$B$85,2,FALSE),"")</f>
        <v>40</v>
      </c>
      <c r="N2" s="2">
        <f>IFERROR(VLOOKUP($A2,'Player Worksheet_Rnd13'!$A$2:$B$85,2,FALSE),"")</f>
        <v>0</v>
      </c>
      <c r="O2" s="2">
        <f>IFERROR(VLOOKUP($A2,'Player Worksheet_Rnd14'!$A$2:$B$85,2,FALSE),"")</f>
        <v>3</v>
      </c>
      <c r="P2" s="2">
        <f>IFERROR(VLOOKUP($A2,'Player Worksheet_Rnd15'!$A$2:$B$85,2,FALSE),"")</f>
        <v>0</v>
      </c>
      <c r="Q2" s="2">
        <f>IFERROR(VLOOKUP($A2,'Player Worksheet_Rnd16'!$A$2:$B$85,2,FALSE),"")</f>
        <v>6</v>
      </c>
      <c r="R2" s="2">
        <f>IFERROR(VLOOKUP($A2,'Player Worksheet_Rnd17'!$A$2:$B$85,2,FALSE),"")</f>
        <v>2</v>
      </c>
      <c r="S2" s="2">
        <f>IFERROR(VLOOKUP($A2,'Player Worksheet_Rnd18'!$A$2:$B$85,2,FALSE),"")</f>
        <v>0</v>
      </c>
      <c r="T2" s="2">
        <f>IFERROR(VLOOKUP($A2,'Player Worksheet_Rnd19'!$A$2:$B$85,2,FALSE),"")</f>
        <v>0</v>
      </c>
      <c r="U2" s="2">
        <f>IFERROR(VLOOKUP($A2,'Player Worksheet_Rnd20'!$A$2:$B$85,2,FALSE),"")</f>
        <v>0</v>
      </c>
      <c r="V2" s="2">
        <f>IFERROR(VLOOKUP($A2,'Player Worksheet_Rnd21'!$A$2:$B$85,2,FALSE),"")</f>
        <v>6</v>
      </c>
      <c r="W2" s="2">
        <f>IFERROR(VLOOKUP($A2,'Player Worksheet_Rnd22'!$A$2:$B$85,2,FALSE),"")</f>
        <v>6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15</v>
      </c>
      <c r="AA2" s="2">
        <f>IFERROR(VLOOKUP($A2,'Player Worksheet_Rnd26'!$A$2:$B$85,2,FALSE),"")</f>
        <v>12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0</v>
      </c>
      <c r="AE2" s="2">
        <f>IFERROR(VLOOKUP($A2,'Player Worksheet_Rnd30'!$A$2:$B$85,2,FALSE),"")</f>
        <v>3</v>
      </c>
      <c r="AF2" s="2">
        <f>IFERROR(VLOOKUP($A2,'Player Worksheet_Rnd31'!$A$2:$B$85,2,FALSE),"")</f>
        <v>3</v>
      </c>
      <c r="AK2" s="2">
        <f>SUM(B2:AJ2)</f>
        <v>168</v>
      </c>
    </row>
    <row r="3" spans="1:37" x14ac:dyDescent="0.25">
      <c r="A3" s="16" t="s">
        <v>99</v>
      </c>
      <c r="B3" s="2">
        <f>IFERROR(VLOOKUP($A3,'Player Worksheet_Rnd1'!$A$2:$B$85,2,FALSE),"")</f>
        <v>3</v>
      </c>
      <c r="C3" s="2">
        <f>IFERROR(VLOOKUP($A3,'Player Worksheet_Rnd2'!$A$2:$B$85,2,FALSE),"")</f>
        <v>1</v>
      </c>
      <c r="D3" s="2">
        <f>IFERROR(VLOOKUP($A3,'Player Worksheet_Rnd3'!$A$2:$B$85,2,FALSE),"")</f>
        <v>0</v>
      </c>
      <c r="E3" s="2">
        <f>IFERROR(VLOOKUP($A3,'Player Worksheet_Rnd4'!$A$2:$B$85,2,FALSE),"")</f>
        <v>1</v>
      </c>
      <c r="F3" s="2">
        <f>IFERROR(VLOOKUP($A3,'Player Worksheet_Rnd5'!$A$2:$B$85,2,FALSE),"")</f>
        <v>0</v>
      </c>
      <c r="G3" s="2">
        <f>IFERROR(VLOOKUP($A3,'Player Worksheet_Rnd6'!$A$2:$B$85,2,FALSE),"")</f>
        <v>0</v>
      </c>
      <c r="H3" s="2">
        <f>IFERROR(VLOOKUP($A3,'Player Worksheet_Rnd7'!$A$2:$B$85,2,FALSE),"")</f>
        <v>6</v>
      </c>
      <c r="I3" s="2">
        <f>IFERROR(VLOOKUP($A3,'Player Worksheet_Rnd8'!$A$2:$B$85,2,FALSE),"")</f>
        <v>6</v>
      </c>
      <c r="J3" s="2">
        <f>IFERROR(VLOOKUP($A3,'Player Worksheet_Rnd9'!$A$2:$B$85,2,FALSE),"")</f>
        <v>0</v>
      </c>
      <c r="K3" s="2">
        <f>IFERROR(VLOOKUP($A3,'Player Worksheet_Rnd10'!$A$2:$B$85,2,FALSE),"")</f>
        <v>0</v>
      </c>
      <c r="L3" s="2">
        <f>IFERROR(VLOOKUP($A3,'Player Worksheet_Rnd11'!$A$2:$B$85,2,FALSE),"")</f>
        <v>1</v>
      </c>
      <c r="M3" s="2">
        <f>IFERROR(VLOOKUP($A3,'Player Worksheet_Rnd12'!$A$2:$B$85,2,FALSE),"")</f>
        <v>0</v>
      </c>
      <c r="N3" s="2">
        <f>IFERROR(VLOOKUP($A3,'Player Worksheet_Rnd13'!$A$2:$B$85,2,FALSE),"")</f>
        <v>3</v>
      </c>
      <c r="O3" s="2">
        <f>IFERROR(VLOOKUP($A3,'Player Worksheet_Rnd14'!$A$2:$B$85,2,FALSE),"")</f>
        <v>0</v>
      </c>
      <c r="P3" s="2">
        <f>IFERROR(VLOOKUP($A3,'Player Worksheet_Rnd15'!$A$2:$B$85,2,FALSE),"")</f>
        <v>0</v>
      </c>
      <c r="Q3" s="2">
        <f>IFERROR(VLOOKUP($A3,'Player Worksheet_Rnd16'!$A$2:$B$85,2,FALSE),"")</f>
        <v>1</v>
      </c>
      <c r="R3" s="2">
        <f>IFERROR(VLOOKUP($A3,'Player Worksheet_Rnd17'!$A$2:$B$85,2,FALSE),"")</f>
        <v>12</v>
      </c>
      <c r="S3" s="2">
        <f>IFERROR(VLOOKUP($A3,'Player Worksheet_Rnd18'!$A$2:$B$85,2,FALSE),"")</f>
        <v>0</v>
      </c>
      <c r="T3" s="2">
        <f>IFERROR(VLOOKUP($A3,'Player Worksheet_Rnd19'!$A$2:$B$85,2,FALSE),"")</f>
        <v>6</v>
      </c>
      <c r="U3" s="2">
        <f>IFERROR(VLOOKUP($A3,'Player Worksheet_Rnd20'!$A$2:$B$85,2,FALSE),"")</f>
        <v>0</v>
      </c>
      <c r="V3" s="2">
        <f>IFERROR(VLOOKUP($A3,'Player Worksheet_Rnd21'!$A$2:$B$85,2,FALSE),"")</f>
        <v>2</v>
      </c>
      <c r="W3" s="2">
        <f>IFERROR(VLOOKUP($A3,'Player Worksheet_Rnd22'!$A$2:$B$85,2,FALSE),"")</f>
        <v>20</v>
      </c>
      <c r="X3" s="2">
        <f>IFERROR(VLOOKUP($A3,'Player Worksheet_Rnd23'!$A$2:$B$85,2,FALSE),"")</f>
        <v>1</v>
      </c>
      <c r="Y3" s="2">
        <f>IFERROR(VLOOKUP($A3,'Player Worksheet_Rnd24'!$A$2:$B$85,2,FALSE),"")</f>
        <v>0</v>
      </c>
      <c r="Z3" s="2">
        <f>IFERROR(VLOOKUP($A3,'Player Worksheet_Rnd25'!$A$2:$B$85,2,FALSE),"")</f>
        <v>0</v>
      </c>
      <c r="AA3" s="2">
        <f>IFERROR(VLOOKUP($A3,'Player Worksheet_Rnd26'!$A$2:$B$85,2,FALSE),"")</f>
        <v>2</v>
      </c>
      <c r="AB3" s="2">
        <f>IFERROR(VLOOKUP($A3,'Player Worksheet_Rnd27'!$A$2:$B$85,2,FALSE),"")</f>
        <v>0</v>
      </c>
      <c r="AC3" s="2">
        <f>IFERROR(VLOOKUP($A3,'Player Worksheet_Rnd28'!$A$2:$B$85,2,FALSE),"")</f>
        <v>0</v>
      </c>
      <c r="AD3" s="2">
        <f>IFERROR(VLOOKUP($A3,'Player Worksheet_Rnd29'!$A$2:$B$85,2,FALSE),"")</f>
        <v>1</v>
      </c>
      <c r="AE3" s="2">
        <f>IFERROR(VLOOKUP($A3,'Player Worksheet_Rnd30'!$A$2:$B$85,2,FALSE),"")</f>
        <v>3</v>
      </c>
      <c r="AF3" s="2">
        <f>IFERROR(VLOOKUP($A3,'Player Worksheet_Rnd31'!$A$2:$B$85,2,FALSE),"")</f>
        <v>6</v>
      </c>
      <c r="AK3" s="2">
        <f>SUM(B3:AJ3)</f>
        <v>75</v>
      </c>
    </row>
    <row r="4" spans="1:37" s="44" customFormat="1" x14ac:dyDescent="0.25">
      <c r="A4" s="43" t="s">
        <v>142</v>
      </c>
      <c r="B4" s="44">
        <f>IFERROR(VLOOKUP($A4,'Player Worksheet_Rnd1'!$A$2:$B$85,2,FALSE),"")</f>
        <v>0</v>
      </c>
      <c r="C4" s="44">
        <f>IFERROR(VLOOKUP($A4,'Player Worksheet_Rnd2'!$A$2:$B$85,2,FALSE),"")</f>
        <v>1</v>
      </c>
      <c r="D4" s="44">
        <f>IFERROR(VLOOKUP($A4,'Player Worksheet_Rnd3'!$A$2:$B$85,2,FALSE),"")</f>
        <v>1</v>
      </c>
      <c r="E4" s="44">
        <f>IFERROR(VLOOKUP($A4,'Player Worksheet_Rnd4'!$A$2:$B$85,2,FALSE),"")</f>
        <v>1</v>
      </c>
      <c r="F4" s="44">
        <f>IFERROR(VLOOKUP($A4,'Player Worksheet_Rnd5'!$A$2:$B$85,2,FALSE),"")</f>
        <v>0</v>
      </c>
      <c r="G4" s="44">
        <f>IFERROR(VLOOKUP($A4,'Player Worksheet_Rnd6'!$A$2:$B$85,2,FALSE),"")</f>
        <v>1</v>
      </c>
      <c r="H4" s="44">
        <f>IFERROR(VLOOKUP($A4,'Player Worksheet_Rnd7'!$A$2:$B$85,2,FALSE),"")</f>
        <v>0</v>
      </c>
      <c r="I4" s="44">
        <f>IFERROR(VLOOKUP($A4,'Player Worksheet_Rnd8'!$A$2:$B$85,2,FALSE),"")</f>
        <v>2</v>
      </c>
      <c r="J4" s="44">
        <f>IFERROR(VLOOKUP($A4,'Player Worksheet_Rnd9'!$A$2:$B$85,2,FALSE),"")</f>
        <v>1</v>
      </c>
      <c r="K4" s="44">
        <f>IFERROR(VLOOKUP($A4,'Player Worksheet_Rnd10'!$A$2:$B$85,2,FALSE),"")</f>
        <v>0</v>
      </c>
      <c r="L4" s="44">
        <f>IFERROR(VLOOKUP($A4,'Player Worksheet_Rnd11'!$A$2:$B$85,2,FALSE),"")</f>
        <v>0</v>
      </c>
      <c r="M4" s="44">
        <f>IFERROR(VLOOKUP($A4,'Player Worksheet_Rnd12'!$A$2:$B$85,2,FALSE),"")</f>
        <v>0</v>
      </c>
      <c r="N4" s="44">
        <f>IFERROR(VLOOKUP($A4,'Player Worksheet_Rnd13'!$A$2:$B$85,2,FALSE),"")</f>
        <v>1</v>
      </c>
      <c r="O4" s="44">
        <f>IFERROR(VLOOKUP($A4,'Player Worksheet_Rnd14'!$A$2:$B$85,2,FALSE),"")</f>
        <v>0</v>
      </c>
      <c r="P4" s="44">
        <f>IFERROR(VLOOKUP($A4,'Player Worksheet_Rnd15'!$A$2:$B$85,2,FALSE),"")</f>
        <v>0</v>
      </c>
      <c r="Q4" s="44">
        <f>IFERROR(VLOOKUP($A4,'Player Worksheet_Rnd16'!$A$2:$B$85,2,FALSE),"")</f>
        <v>1</v>
      </c>
      <c r="S4" s="44">
        <f>IFERROR(VLOOKUP($A4,'Player Worksheet_Rnd18'!$A$2:$B$85,2,FALSE),"")</f>
        <v>0</v>
      </c>
      <c r="T4" s="44">
        <f>IFERROR(VLOOKUP($A4,'Player Worksheet_Rnd19'!$A$2:$B$85,2,FALSE),"")</f>
        <v>0</v>
      </c>
      <c r="U4" s="44">
        <f>IFERROR(VLOOKUP($A4,'Player Worksheet_Rnd20'!$A$2:$B$85,2,FALSE),"")</f>
        <v>0</v>
      </c>
      <c r="V4" s="44">
        <f>IFERROR(VLOOKUP($A4,'Player Worksheet_Rnd21'!$A$2:$B$85,2,FALSE),"")</f>
        <v>2</v>
      </c>
      <c r="W4" s="44">
        <f>IFERROR(VLOOKUP($A4,'Player Worksheet_Rnd22'!$A$2:$B$85,2,FALSE),"")</f>
        <v>1</v>
      </c>
      <c r="X4" s="44">
        <f>IFERROR(VLOOKUP($A4,'Player Worksheet_Rnd23'!$A$2:$B$85,2,FALSE),"")</f>
        <v>0</v>
      </c>
      <c r="Y4" s="44">
        <f>IFERROR(VLOOKUP($A4,'Player Worksheet_Rnd24'!$A$2:$B$85,2,FALSE),"")</f>
        <v>0</v>
      </c>
      <c r="Z4" s="44">
        <f>IFERROR(VLOOKUP($A4,'Player Worksheet_Rnd25'!$A$2:$B$85,2,FALSE),"")</f>
        <v>0</v>
      </c>
      <c r="AA4" s="44">
        <f>IFERROR(VLOOKUP($A4,'Player Worksheet_Rnd26'!$A$2:$B$85,2,FALSE),"")</f>
        <v>0</v>
      </c>
      <c r="AB4" s="44">
        <f>IFERROR(VLOOKUP($A4,'Player Worksheet_Rnd27'!$A$2:$B$85,2,FALSE),"")</f>
        <v>1</v>
      </c>
      <c r="AK4" s="44">
        <f t="shared" ref="AK4:AK32" si="1">SUM(B4:AI4)</f>
        <v>13</v>
      </c>
    </row>
    <row r="5" spans="1:37" x14ac:dyDescent="0.25">
      <c r="A5" s="16" t="s">
        <v>146</v>
      </c>
      <c r="B5" s="2">
        <f>IFERROR(VLOOKUP($A5,'Player Worksheet_Rnd1'!$A$2:$B$85,2,FALSE),"")</f>
        <v>0</v>
      </c>
      <c r="C5" s="2">
        <f>IFERROR(VLOOKUP($A5,'Player Worksheet_Rnd2'!$A$2:$B$85,2,FALSE),"")</f>
        <v>1</v>
      </c>
      <c r="D5" s="2">
        <f>IFERROR(VLOOKUP($A5,'Player Worksheet_Rnd3'!$A$2:$B$85,2,FALSE),"")</f>
        <v>6</v>
      </c>
      <c r="E5" s="2">
        <f>IFERROR(VLOOKUP($A5,'Player Worksheet_Rnd4'!$A$2:$B$85,2,FALSE),"")</f>
        <v>0</v>
      </c>
      <c r="F5" s="2">
        <f>IFERROR(VLOOKUP($A5,'Player Worksheet_Rnd5'!$A$2:$B$85,2,FALSE),"")</f>
        <v>0</v>
      </c>
      <c r="G5" s="2">
        <f>IFERROR(VLOOKUP($A5,'Player Worksheet_Rnd6'!$A$2:$B$85,2,FALSE),"")</f>
        <v>0</v>
      </c>
      <c r="H5" s="2">
        <f>IFERROR(VLOOKUP($A5,'Player Worksheet_Rnd7'!$A$2:$B$85,2,FALSE),"")</f>
        <v>3</v>
      </c>
      <c r="I5" s="2">
        <f>IFERROR(VLOOKUP($A5,'Player Worksheet_Rnd8'!$A$2:$B$85,2,FALSE),"")</f>
        <v>12</v>
      </c>
      <c r="J5" s="2">
        <f>IFERROR(VLOOKUP($A5,'Player Worksheet_Rnd9'!$A$2:$B$85,2,FALSE),"")</f>
        <v>0</v>
      </c>
      <c r="K5" s="2">
        <f>IFERROR(VLOOKUP($A5,'Player Worksheet_Rnd10'!$A$2:$B$85,2,FALSE),"")</f>
        <v>0</v>
      </c>
      <c r="L5" s="2">
        <f>IFERROR(VLOOKUP($A5,'Player Worksheet_Rnd11'!$A$2:$B$85,2,FALSE),"")</f>
        <v>0</v>
      </c>
      <c r="M5" s="2">
        <f>IFERROR(VLOOKUP($A5,'Player Worksheet_Rnd12'!$A$2:$B$85,2,FALSE),"")</f>
        <v>0</v>
      </c>
      <c r="N5" s="2">
        <f>IFERROR(VLOOKUP($A5,'Player Worksheet_Rnd13'!$A$2:$B$85,2,FALSE),"")</f>
        <v>1</v>
      </c>
      <c r="O5" s="2">
        <f>IFERROR(VLOOKUP($A5,'Player Worksheet_Rnd14'!$A$2:$B$85,2,FALSE),"")</f>
        <v>1</v>
      </c>
      <c r="P5" s="2">
        <f>IFERROR(VLOOKUP($A5,'Player Worksheet_Rnd15'!$A$2:$B$85,2,FALSE),"")</f>
        <v>0</v>
      </c>
      <c r="Q5" s="2">
        <f>IFERROR(VLOOKUP($A5,'Player Worksheet_Rnd16'!$A$2:$B$85,2,FALSE),"")</f>
        <v>1</v>
      </c>
      <c r="R5" s="2">
        <f>IFERROR(VLOOKUP($A5,'Player Worksheet_Rnd17'!$A$2:$B$85,2,FALSE),"")</f>
        <v>2</v>
      </c>
      <c r="S5" s="2">
        <f>IFERROR(VLOOKUP($A5,'Player Worksheet_Rnd18'!$A$2:$B$85,2,FALSE),"")</f>
        <v>6</v>
      </c>
      <c r="T5" s="2">
        <f>IFERROR(VLOOKUP($A5,'Player Worksheet_Rnd19'!$A$2:$B$85,2,FALSE),"")</f>
        <v>3</v>
      </c>
      <c r="U5" s="2">
        <f>IFERROR(VLOOKUP($A5,'Player Worksheet_Rnd20'!$A$2:$B$85,2,FALSE),"")</f>
        <v>1</v>
      </c>
      <c r="V5" s="2">
        <f>IFERROR(VLOOKUP($A5,'Player Worksheet_Rnd21'!$A$2:$B$85,2,FALSE),"")</f>
        <v>30</v>
      </c>
      <c r="W5" s="2">
        <f>IFERROR(VLOOKUP($A5,'Player Worksheet_Rnd22'!$A$2:$B$85,2,FALSE),"")</f>
        <v>3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1</v>
      </c>
      <c r="AA5" s="2">
        <f>IFERROR(VLOOKUP($A5,'Player Worksheet_Rnd26'!$A$2:$B$85,2,FALSE),"")</f>
        <v>12</v>
      </c>
      <c r="AB5" s="2">
        <f>IFERROR(VLOOKUP($A5,'Player Worksheet_Rnd27'!$A$2:$B$85,2,FALSE),"")</f>
        <v>0</v>
      </c>
      <c r="AC5" s="2">
        <f>IFERROR(VLOOKUP($A5,'Player Worksheet_Rnd28'!$A$2:$B$85,2,FALSE),"")</f>
        <v>1</v>
      </c>
      <c r="AD5" s="2">
        <f>IFERROR(VLOOKUP($A5,'Player Worksheet_Rnd29'!$A$2:$B$85,2,FALSE),"")</f>
        <v>1</v>
      </c>
      <c r="AE5" s="2">
        <f>IFERROR(VLOOKUP($A5,'Player Worksheet_Rnd30'!$A$2:$B$85,2,FALSE),"")</f>
        <v>15</v>
      </c>
      <c r="AF5" s="2">
        <f>IFERROR(VLOOKUP($A5,'Player Worksheet_Rnd31'!$A$2:$B$85,2,FALSE),"")</f>
        <v>3</v>
      </c>
      <c r="AK5" s="2">
        <f t="shared" si="1"/>
        <v>103</v>
      </c>
    </row>
    <row r="6" spans="1:37" ht="18" customHeight="1" x14ac:dyDescent="0.25">
      <c r="A6" s="16" t="s">
        <v>136</v>
      </c>
      <c r="B6" s="2">
        <f>IFERROR(VLOOKUP($A6,'Player Worksheet_Rnd1'!$A$2:$B$85,2,FALSE),"")</f>
        <v>0</v>
      </c>
      <c r="C6" s="2">
        <f>IFERROR(VLOOKUP($A6,'Player Worksheet_Rnd2'!$A$2:$B$85,2,FALSE),"")</f>
        <v>1</v>
      </c>
      <c r="D6" s="2">
        <f>IFERROR(VLOOKUP($A6,'Player Worksheet_Rnd3'!$A$2:$B$85,2,FALSE),"")</f>
        <v>6</v>
      </c>
      <c r="E6" s="2">
        <f>IFERROR(VLOOKUP($A6,'Player Worksheet_Rnd4'!$A$2:$B$85,2,FALSE),"")</f>
        <v>1</v>
      </c>
      <c r="F6" s="2">
        <f>IFERROR(VLOOKUP($A6,'Player Worksheet_Rnd5'!$A$2:$B$85,2,FALSE),"")</f>
        <v>0</v>
      </c>
      <c r="G6" s="2">
        <f>IFERROR(VLOOKUP($A6,'Player Worksheet_Rnd6'!$A$2:$B$85,2,FALSE),"")</f>
        <v>1</v>
      </c>
      <c r="H6" s="2">
        <f>IFERROR(VLOOKUP($A6,'Player Worksheet_Rnd7'!$A$2:$B$85,2,FALSE),"")</f>
        <v>3</v>
      </c>
      <c r="I6" s="2">
        <f>IFERROR(VLOOKUP($A6,'Player Worksheet_Rnd8'!$A$2:$B$85,2,FALSE),"")</f>
        <v>0</v>
      </c>
      <c r="J6" s="2">
        <f>IFERROR(VLOOKUP($A6,'Player Worksheet_Rnd9'!$A$2:$B$85,2,FALSE),"")</f>
        <v>0</v>
      </c>
      <c r="K6" s="2">
        <f>IFERROR(VLOOKUP($A6,'Player Worksheet_Rnd10'!$A$2:$B$85,2,FALSE),"")</f>
        <v>0</v>
      </c>
      <c r="L6" s="2">
        <f>IFERROR(VLOOKUP($A6,'Player Worksheet_Rnd11'!$A$2:$B$85,2,FALSE),"")</f>
        <v>0</v>
      </c>
      <c r="M6" s="2">
        <f>IFERROR(VLOOKUP($A6,'Player Worksheet_Rnd12'!$A$2:$B$85,2,FALSE),"")</f>
        <v>0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Q6" s="2">
        <f>IFERROR(VLOOKUP($A6,'Player Worksheet_Rnd16'!$A$2:$B$85,2,FALSE),"")</f>
        <v>1</v>
      </c>
      <c r="R6" s="2">
        <f>IFERROR(VLOOKUP($A6,'Player Worksheet_Rnd17'!$A$2:$B$85,2,FALSE),"")</f>
        <v>2</v>
      </c>
      <c r="S6" s="2">
        <f>IFERROR(VLOOKUP($A6,'Player Worksheet_Rnd18'!$A$2:$B$85,2,FALSE),"")</f>
        <v>3</v>
      </c>
      <c r="T6" s="2">
        <f>IFERROR(VLOOKUP($A6,'Player Worksheet_Rnd19'!$A$2:$B$85,2,FALSE),"")</f>
        <v>0</v>
      </c>
      <c r="U6" s="2">
        <f>IFERROR(VLOOKUP($A6,'Player Worksheet_Rnd20'!$A$2:$B$85,2,FALSE),"")</f>
        <v>0</v>
      </c>
      <c r="V6" s="2">
        <f>IFERROR(VLOOKUP($A6,'Player Worksheet_Rnd21'!$A$2:$B$85,2,FALSE),"")</f>
        <v>6</v>
      </c>
      <c r="W6" s="2">
        <f>IFERROR(VLOOKUP($A6,'Player Worksheet_Rnd22'!$A$2:$B$85,2,FALSE),"")</f>
        <v>1</v>
      </c>
      <c r="X6" s="2">
        <f>IFERROR(VLOOKUP($A6,'Player Worksheet_Rnd23'!$A$2:$B$85,2,FALSE),"")</f>
        <v>0</v>
      </c>
      <c r="Y6" s="2">
        <f>IFERROR(VLOOKUP($A6,'Player Worksheet_Rnd24'!$A$2:$B$85,2,FALSE),"")</f>
        <v>0</v>
      </c>
      <c r="Z6" s="2">
        <f>IFERROR(VLOOKUP($A6,'Player Worksheet_Rnd25'!$A$2:$B$85,2,FALSE),"")</f>
        <v>3</v>
      </c>
      <c r="AA6" s="2">
        <f>IFERROR(VLOOKUP($A6,'Player Worksheet_Rnd26'!$A$2:$B$85,2,FALSE),"")</f>
        <v>2</v>
      </c>
      <c r="AB6" s="2">
        <f>IFERROR(VLOOKUP($A6,'Player Worksheet_Rnd27'!$A$2:$B$85,2,FALSE),"")</f>
        <v>3</v>
      </c>
      <c r="AC6" s="2">
        <f>IFERROR(VLOOKUP($A6,'Player Worksheet_Rnd28'!$A$2:$B$85,2,FALSE),"")</f>
        <v>1</v>
      </c>
      <c r="AD6" s="2">
        <f>IFERROR(VLOOKUP($A6,'Player Worksheet_Rnd29'!$A$2:$B$85,2,FALSE),"")</f>
        <v>0</v>
      </c>
      <c r="AE6" s="2">
        <f>IFERROR(VLOOKUP($A6,'Player Worksheet_Rnd30'!$A$2:$B$85,2,FALSE),"")</f>
        <v>0</v>
      </c>
      <c r="AF6" s="2">
        <f>IFERROR(VLOOKUP($A6,'Player Worksheet_Rnd31'!$A$2:$B$85,2,FALSE),"")</f>
        <v>0</v>
      </c>
      <c r="AK6" s="2">
        <f t="shared" si="1"/>
        <v>35</v>
      </c>
    </row>
    <row r="7" spans="1:37" x14ac:dyDescent="0.25">
      <c r="A7" s="16" t="s">
        <v>139</v>
      </c>
      <c r="B7" s="2">
        <f>IFERROR(VLOOKUP($A7,'Player Worksheet_Rnd1'!$A$2:$B$85,2,FALSE),"")</f>
        <v>3</v>
      </c>
      <c r="C7" s="2">
        <f>IFERROR(VLOOKUP($A7,'Player Worksheet_Rnd2'!$A$2:$B$85,2,FALSE),"")</f>
        <v>1</v>
      </c>
      <c r="D7" s="2">
        <f>IFERROR(VLOOKUP($A7,'Player Worksheet_Rnd3'!$A$2:$B$85,2,FALSE),"")</f>
        <v>20</v>
      </c>
      <c r="E7" s="2">
        <f>IFERROR(VLOOKUP($A7,'Player Worksheet_Rnd4'!$A$2:$B$85,2,FALSE),"")</f>
        <v>1</v>
      </c>
      <c r="F7" s="2">
        <f>IFERROR(VLOOKUP($A7,'Player Worksheet_Rnd5'!$A$2:$B$85,2,FALSE),"")</f>
        <v>0</v>
      </c>
      <c r="G7" s="2">
        <f>IFERROR(VLOOKUP($A7,'Player Worksheet_Rnd6'!$A$2:$B$85,2,FALSE),"")</f>
        <v>0</v>
      </c>
      <c r="H7" s="2">
        <f>IFERROR(VLOOKUP($A7,'Player Worksheet_Rnd7'!$A$2:$B$85,2,FALSE),"")</f>
        <v>0</v>
      </c>
      <c r="I7" s="2">
        <f>IFERROR(VLOOKUP($A7,'Player Worksheet_Rnd8'!$A$2:$B$85,2,FALSE),"")</f>
        <v>0</v>
      </c>
      <c r="J7" s="2">
        <f>IFERROR(VLOOKUP($A7,'Player Worksheet_Rnd9'!$A$2:$B$85,2,FALSE),"")</f>
        <v>3</v>
      </c>
      <c r="K7" s="2">
        <f>IFERROR(VLOOKUP($A7,'Player Worksheet_Rnd10'!$A$2:$B$85,2,FALSE),"")</f>
        <v>1</v>
      </c>
      <c r="L7" s="2">
        <f>IFERROR(VLOOKUP($A7,'Player Worksheet_Rnd11'!$A$2:$B$85,2,FALSE),"")</f>
        <v>0</v>
      </c>
      <c r="M7" s="2">
        <f>IFERROR(VLOOKUP($A7,'Player Worksheet_Rnd12'!$A$2:$B$85,2,FALSE),"")</f>
        <v>0</v>
      </c>
      <c r="N7" s="2">
        <f>IFERROR(VLOOKUP($A7,'Player Worksheet_Rnd13'!$A$2:$B$85,2,FALSE),"")</f>
        <v>1</v>
      </c>
      <c r="O7" s="2">
        <f>IFERROR(VLOOKUP($A7,'Player Worksheet_Rnd14'!$A$2:$B$85,2,FALSE),"")</f>
        <v>1</v>
      </c>
      <c r="P7" s="2">
        <f>IFERROR(VLOOKUP($A7,'Player Worksheet_Rnd15'!$A$2:$B$85,2,FALSE),"")</f>
        <v>0</v>
      </c>
      <c r="Q7" s="2">
        <f>IFERROR(VLOOKUP($A7,'Player Worksheet_Rnd16'!$A$2:$B$85,2,FALSE),"")</f>
        <v>1</v>
      </c>
      <c r="R7" s="2">
        <f>IFERROR(VLOOKUP($A7,'Player Worksheet_Rnd17'!$A$2:$B$85,2,FALSE),"")</f>
        <v>0</v>
      </c>
      <c r="S7" s="2">
        <f>IFERROR(VLOOKUP($A7,'Player Worksheet_Rnd18'!$A$2:$B$85,2,FALSE),"")</f>
        <v>0</v>
      </c>
      <c r="T7" s="2">
        <f>IFERROR(VLOOKUP($A7,'Player Worksheet_Rnd19'!$A$2:$B$85,2,FALSE),"")</f>
        <v>1</v>
      </c>
      <c r="U7" s="2">
        <f>IFERROR(VLOOKUP($A7,'Player Worksheet_Rnd20'!$A$2:$B$85,2,FALSE),"")</f>
        <v>3</v>
      </c>
      <c r="V7" s="2">
        <f>IFERROR(VLOOKUP($A7,'Player Worksheet_Rnd21'!$A$2:$B$85,2,FALSE),"")</f>
        <v>6</v>
      </c>
      <c r="W7" s="2">
        <f>IFERROR(VLOOKUP($A7,'Player Worksheet_Rnd22'!$A$2:$B$85,2,FALSE),"")</f>
        <v>1</v>
      </c>
      <c r="X7" s="2">
        <f>IFERROR(VLOOKUP($A7,'Player Worksheet_Rnd23'!$A$2:$B$85,2,FALSE),"")</f>
        <v>0</v>
      </c>
      <c r="Y7" s="2">
        <f>IFERROR(VLOOKUP($A7,'Player Worksheet_Rnd24'!$A$2:$B$85,2,FALSE),"")</f>
        <v>0</v>
      </c>
      <c r="Z7" s="2">
        <f>IFERROR(VLOOKUP($A7,'Player Worksheet_Rnd25'!$A$2:$B$85,2,FALSE),"")</f>
        <v>1</v>
      </c>
      <c r="AA7" s="2">
        <f>IFERROR(VLOOKUP($A7,'Player Worksheet_Rnd26'!$A$2:$B$85,2,FALSE),"")</f>
        <v>2</v>
      </c>
      <c r="AB7" s="2">
        <f>IFERROR(VLOOKUP($A7,'Player Worksheet_Rnd27'!$A$2:$B$85,2,FALSE),"")</f>
        <v>0</v>
      </c>
      <c r="AC7" s="2">
        <f>IFERROR(VLOOKUP($A7,'Player Worksheet_Rnd28'!$A$2:$B$85,2,FALSE),"")</f>
        <v>0</v>
      </c>
      <c r="AD7" s="2">
        <f>IFERROR(VLOOKUP($A7,'Player Worksheet_Rnd29'!$A$2:$B$85,2,FALSE),"")</f>
        <v>1</v>
      </c>
      <c r="AE7" s="2">
        <f>IFERROR(VLOOKUP($A7,'Player Worksheet_Rnd30'!$A$2:$B$85,2,FALSE),"")</f>
        <v>1</v>
      </c>
      <c r="AF7" s="2">
        <f>IFERROR(VLOOKUP($A7,'Player Worksheet_Rnd31'!$A$2:$B$85,2,FALSE),"")</f>
        <v>0</v>
      </c>
      <c r="AK7" s="2">
        <f t="shared" si="1"/>
        <v>48</v>
      </c>
    </row>
    <row r="8" spans="1:37" x14ac:dyDescent="0.25">
      <c r="A8" s="16" t="s">
        <v>130</v>
      </c>
      <c r="B8" s="2">
        <f>IFERROR(VLOOKUP($A8,'Player Worksheet_Rnd1'!$A$2:$B$85,2,FALSE),"")</f>
        <v>0</v>
      </c>
      <c r="C8" s="2">
        <f>IFERROR(VLOOKUP($A8,'Player Worksheet_Rnd2'!$A$2:$B$85,2,FALSE),"")</f>
        <v>1</v>
      </c>
      <c r="D8" s="2">
        <f>IFERROR(VLOOKUP($A8,'Player Worksheet_Rnd3'!$A$2:$B$85,2,FALSE),"")</f>
        <v>0</v>
      </c>
      <c r="E8" s="2">
        <f>IFERROR(VLOOKUP($A8,'Player Worksheet_Rnd4'!$A$2:$B$85,2,FALSE),"")</f>
        <v>1</v>
      </c>
      <c r="F8" s="2">
        <f>IFERROR(VLOOKUP($A8,'Player Worksheet_Rnd5'!$A$2:$B$85,2,FALSE),"")</f>
        <v>0</v>
      </c>
      <c r="G8" s="2">
        <f>IFERROR(VLOOKUP($A8,'Player Worksheet_Rnd6'!$A$2:$B$85,2,FALSE),"")</f>
        <v>3</v>
      </c>
      <c r="H8" s="2">
        <f>IFERROR(VLOOKUP($A8,'Player Worksheet_Rnd7'!$A$2:$B$85,2,FALSE),"")</f>
        <v>0</v>
      </c>
      <c r="I8" s="2">
        <f>IFERROR(VLOOKUP($A8,'Player Worksheet_Rnd8'!$A$2:$B$85,2,FALSE),"")</f>
        <v>2</v>
      </c>
      <c r="J8" s="2">
        <f>IFERROR(VLOOKUP($A8,'Player Worksheet_Rnd9'!$A$2:$B$85,2,FALSE),"")</f>
        <v>0</v>
      </c>
      <c r="K8" s="2">
        <f>IFERROR(VLOOKUP($A8,'Player Worksheet_Rnd10'!$A$2:$B$85,2,FALSE),"")</f>
        <v>1</v>
      </c>
      <c r="L8" s="2">
        <f>IFERROR(VLOOKUP($A8,'Player Worksheet_Rnd11'!$A$2:$B$85,2,FALSE),"")</f>
        <v>1</v>
      </c>
      <c r="N8" s="2">
        <f>IFERROR(VLOOKUP($A8,'Player Worksheet_Rnd13'!$A$2:$B$85,2,FALSE),"")</f>
        <v>1</v>
      </c>
      <c r="O8" s="2">
        <f>IFERROR(VLOOKUP($A8,'Player Worksheet_Rnd14'!$A$2:$B$85,2,FALSE),"")</f>
        <v>0</v>
      </c>
      <c r="P8" s="2">
        <f>IFERROR(VLOOKUP($A8,'Player Worksheet_Rnd15'!$A$2:$B$85,2,FALSE),"")</f>
        <v>0</v>
      </c>
      <c r="Q8" s="2">
        <f>IFERROR(VLOOKUP($A8,'Player Worksheet_Rnd16'!$A$2:$B$85,2,FALSE),"")</f>
        <v>3</v>
      </c>
      <c r="R8" s="2">
        <f>IFERROR(VLOOKUP($A8,'Player Worksheet_Rnd17'!$A$2:$B$85,2,FALSE),"")</f>
        <v>0</v>
      </c>
      <c r="S8" s="2">
        <f>IFERROR(VLOOKUP($A8,'Player Worksheet_Rnd18'!$A$2:$B$85,2,FALSE),"")</f>
        <v>3</v>
      </c>
      <c r="T8" s="2">
        <f>IFERROR(VLOOKUP($A8,'Player Worksheet_Rnd19'!$A$2:$B$85,2,FALSE),"")</f>
        <v>6</v>
      </c>
      <c r="U8" s="2">
        <f>IFERROR(VLOOKUP($A8,'Player Worksheet_Rnd20'!$A$2:$B$85,2,FALSE),"")</f>
        <v>0</v>
      </c>
      <c r="W8" s="2">
        <f>IFERROR(VLOOKUP($A8,'Player Worksheet_Rnd22'!$A$2:$B$85,2,FALSE),"")</f>
        <v>1</v>
      </c>
      <c r="X8" s="2">
        <f>IFERROR(VLOOKUP($A8,'Player Worksheet_Rnd23'!$A$2:$B$85,2,FALSE),"")</f>
        <v>0</v>
      </c>
      <c r="Y8" s="2">
        <f>IFERROR(VLOOKUP($A8,'Player Worksheet_Rnd24'!$A$2:$B$85,2,FALSE),"")</f>
        <v>3</v>
      </c>
      <c r="Z8" s="2">
        <f>IFERROR(VLOOKUP($A8,'Player Worksheet_Rnd25'!$A$2:$B$85,2,FALSE),"")</f>
        <v>0</v>
      </c>
      <c r="AA8" s="2">
        <f>IFERROR(VLOOKUP($A8,'Player Worksheet_Rnd26'!$A$2:$B$85,2,FALSE),"")</f>
        <v>6</v>
      </c>
      <c r="AB8" s="2">
        <f>IFERROR(VLOOKUP($A8,'Player Worksheet_Rnd27'!$A$2:$B$85,2,FALSE),"")</f>
        <v>1</v>
      </c>
      <c r="AC8" s="2">
        <f>IFERROR(VLOOKUP($A8,'Player Worksheet_Rnd28'!$A$2:$B$85,2,FALSE),"")</f>
        <v>1</v>
      </c>
      <c r="AD8" s="2">
        <f>IFERROR(VLOOKUP($A8,'Player Worksheet_Rnd29'!$A$2:$B$85,2,FALSE),"")</f>
        <v>6</v>
      </c>
      <c r="AE8" s="2">
        <f>IFERROR(VLOOKUP($A8,'Player Worksheet_Rnd30'!$A$2:$B$85,2,FALSE),"")</f>
        <v>6</v>
      </c>
      <c r="AF8" s="2">
        <f>IFERROR(VLOOKUP($A8,'Player Worksheet_Rnd31'!$A$2:$B$85,2,FALSE),"")</f>
        <v>0</v>
      </c>
      <c r="AK8" s="2">
        <f t="shared" si="1"/>
        <v>46</v>
      </c>
    </row>
    <row r="9" spans="1:37" s="44" customFormat="1" x14ac:dyDescent="0.25">
      <c r="A9" s="43" t="s">
        <v>140</v>
      </c>
      <c r="B9" s="44">
        <f>IFERROR(VLOOKUP($A9,'Player Worksheet_Rnd1'!$A$2:$B$85,2,FALSE),"")</f>
        <v>1</v>
      </c>
      <c r="C9" s="44">
        <f>IFERROR(VLOOKUP($A9,'Player Worksheet_Rnd2'!$A$2:$B$85,2,FALSE),"")</f>
        <v>1</v>
      </c>
      <c r="D9" s="44">
        <f>IFERROR(VLOOKUP($A9,'Player Worksheet_Rnd3'!$A$2:$B$85,2,FALSE),"")</f>
        <v>0</v>
      </c>
      <c r="E9" s="44">
        <f>IFERROR(VLOOKUP($A9,'Player Worksheet_Rnd4'!$A$2:$B$85,2,FALSE),"")</f>
        <v>0</v>
      </c>
      <c r="F9" s="44">
        <f>IFERROR(VLOOKUP($A9,'Player Worksheet_Rnd5'!$A$2:$B$85,2,FALSE),"")</f>
        <v>0</v>
      </c>
      <c r="G9" s="44">
        <f>IFERROR(VLOOKUP($A9,'Player Worksheet_Rnd6'!$A$2:$B$85,2,FALSE),"")</f>
        <v>0</v>
      </c>
      <c r="H9" s="44">
        <f>IFERROR(VLOOKUP($A9,'Player Worksheet_Rnd7'!$A$2:$B$85,2,FALSE),"")</f>
        <v>0</v>
      </c>
      <c r="I9" s="44">
        <f>IFERROR(VLOOKUP($A9,'Player Worksheet_Rnd8'!$A$2:$B$85,2,FALSE),"")</f>
        <v>0</v>
      </c>
      <c r="J9" s="44">
        <f>IFERROR(VLOOKUP($A9,'Player Worksheet_Rnd9'!$A$2:$B$85,2,FALSE),"")</f>
        <v>1</v>
      </c>
      <c r="K9" s="44">
        <f>IFERROR(VLOOKUP($A9,'Player Worksheet_Rnd10'!$A$2:$B$85,2,FALSE),"")</f>
        <v>0</v>
      </c>
      <c r="L9" s="44">
        <f>IFERROR(VLOOKUP($A9,'Player Worksheet_Rnd11'!$A$2:$B$85,2,FALSE),"")</f>
        <v>0</v>
      </c>
      <c r="AK9" s="44">
        <f t="shared" si="1"/>
        <v>3</v>
      </c>
    </row>
    <row r="10" spans="1:37" s="44" customFormat="1" x14ac:dyDescent="0.25">
      <c r="A10" s="46" t="s">
        <v>244</v>
      </c>
      <c r="M10" s="44">
        <f>IFERROR(VLOOKUP($A10,'Player Worksheet_Rnd12'!$A$2:$B$85,2,FALSE),"")</f>
        <v>2</v>
      </c>
      <c r="AK10" s="44">
        <f t="shared" si="1"/>
        <v>2</v>
      </c>
    </row>
    <row r="11" spans="1:37" x14ac:dyDescent="0.25">
      <c r="A11" s="3" t="s">
        <v>104</v>
      </c>
      <c r="M11" s="2">
        <f>IFERROR(VLOOKUP($A11,'Player Worksheet_Rnd12'!$A$2:$B$85,2,FALSE),"")</f>
        <v>0</v>
      </c>
      <c r="N11" s="2">
        <f>IFERROR(VLOOKUP($A11,'Player Worksheet_Rnd13'!$A$2:$B$85,2,FALSE),"")</f>
        <v>3</v>
      </c>
      <c r="O11" s="2">
        <f>IFERROR(VLOOKUP($A11,'Player Worksheet_Rnd14'!$A$2:$B$85,2,FALSE),"")</f>
        <v>1</v>
      </c>
      <c r="P11" s="2">
        <f>IFERROR(VLOOKUP($A11,'Player Worksheet_Rnd15'!$A$2:$B$85,2,FALSE),"")</f>
        <v>1</v>
      </c>
      <c r="Q11" s="2">
        <f>IFERROR(VLOOKUP($A11,'Player Worksheet_Rnd16'!$A$2:$B$85,2,FALSE),"")</f>
        <v>1</v>
      </c>
      <c r="R11" s="2">
        <f>IFERROR(VLOOKUP($A11,'Player Worksheet_Rnd17'!$A$2:$B$85,2,FALSE),"")</f>
        <v>6</v>
      </c>
      <c r="S11" s="2">
        <f>IFERROR(VLOOKUP($A11,'Player Worksheet_Rnd18'!$A$2:$B$85,2,FALSE),"")</f>
        <v>0</v>
      </c>
      <c r="T11" s="2">
        <f>IFERROR(VLOOKUP($A11,'Player Worksheet_Rnd19'!$A$2:$B$85,2,FALSE),"")</f>
        <v>0</v>
      </c>
      <c r="U11" s="2">
        <f>IFERROR(VLOOKUP($A11,'Player Worksheet_Rnd20'!$A$2:$B$85,2,FALSE),"")</f>
        <v>0</v>
      </c>
      <c r="V11" s="2">
        <f>IFERROR(VLOOKUP($A11,'Player Worksheet_Rnd21'!$A$2:$B$85,2,FALSE),"")</f>
        <v>2</v>
      </c>
      <c r="W11" s="2">
        <f>IFERROR(VLOOKUP($A11,'Player Worksheet_Rnd22'!$A$2:$B$85,2,FALSE),"")</f>
        <v>1</v>
      </c>
      <c r="X11" s="2">
        <f>IFERROR(VLOOKUP($A11,'Player Worksheet_Rnd23'!$A$2:$B$85,2,FALSE),"")</f>
        <v>0</v>
      </c>
      <c r="Y11" s="2">
        <f>IFERROR(VLOOKUP($A11,'Player Worksheet_Rnd24'!$A$2:$B$85,2,FALSE),"")</f>
        <v>0</v>
      </c>
      <c r="Z11" s="2">
        <f>IFERROR(VLOOKUP($A11,'Player Worksheet_Rnd25'!$A$2:$B$85,2,FALSE),"")</f>
        <v>0</v>
      </c>
      <c r="AB11" s="2">
        <f>IFERROR(VLOOKUP($A11,'Player Worksheet_Rnd27'!$A$2:$B$85,2,FALSE),"")</f>
        <v>0</v>
      </c>
      <c r="AC11" s="2">
        <f>IFERROR(VLOOKUP($A11,'Player Worksheet_Rnd28'!$A$2:$B$85,2,FALSE),"")</f>
        <v>1</v>
      </c>
      <c r="AD11" s="2">
        <f>IFERROR(VLOOKUP($A11,'Player Worksheet_Rnd29'!$A$2:$B$85,2,FALSE),"")</f>
        <v>1</v>
      </c>
      <c r="AE11" s="2">
        <f>IFERROR(VLOOKUP($A11,'Player Worksheet_Rnd30'!$A$2:$B$85,2,FALSE),"")</f>
        <v>0</v>
      </c>
      <c r="AF11" s="2">
        <f>IFERROR(VLOOKUP($A11,'Player Worksheet_Rnd31'!$A$2:$B$85,2,FALSE),"")</f>
        <v>0</v>
      </c>
      <c r="AK11" s="2">
        <f t="shared" si="1"/>
        <v>17</v>
      </c>
    </row>
    <row r="12" spans="1:37" x14ac:dyDescent="0.25">
      <c r="A12" s="3" t="s">
        <v>294</v>
      </c>
      <c r="P12" s="2">
        <f>IFERROR(VLOOKUP($A12,'Player Worksheet_Rnd15'!$A$2:$B$85,2,FALSE),"")</f>
        <v>1</v>
      </c>
      <c r="AC12" s="2">
        <f>IFERROR(VLOOKUP($A12,'Player Worksheet_Rnd28'!$A$2:$B$85,2,FALSE),"")</f>
        <v>0</v>
      </c>
      <c r="AD12" s="2">
        <f>IFERROR(VLOOKUP($A12,'Player Worksheet_Rnd29'!$A$2:$B$85,2,FALSE),"")</f>
        <v>1</v>
      </c>
      <c r="AE12" s="2">
        <f>IFERROR(VLOOKUP($A12,'Player Worksheet_Rnd30'!$A$2:$B$85,2,FALSE),"")</f>
        <v>1</v>
      </c>
      <c r="AF12" s="2">
        <f>IFERROR(VLOOKUP($A12,'Player Worksheet_Rnd31'!$A$2:$B$85,2,FALSE),"")</f>
        <v>0</v>
      </c>
      <c r="AK12" s="2">
        <f t="shared" si="1"/>
        <v>3</v>
      </c>
    </row>
    <row r="13" spans="1:37" s="44" customFormat="1" x14ac:dyDescent="0.25">
      <c r="A13" s="46" t="s">
        <v>246</v>
      </c>
      <c r="R13" s="44">
        <f>IFERROR(VLOOKUP($A13,'Player Worksheet_Rnd17'!$A$2:$B$85,2,FALSE),"")</f>
        <v>0</v>
      </c>
      <c r="AK13" s="44">
        <f t="shared" si="1"/>
        <v>0</v>
      </c>
    </row>
    <row r="14" spans="1:37" s="44" customFormat="1" x14ac:dyDescent="0.25">
      <c r="A14" s="46" t="s">
        <v>270</v>
      </c>
      <c r="V14" s="44">
        <f>IFERROR(VLOOKUP($A14,'Player Worksheet_Rnd21'!$A$2:$B$85,2,FALSE),"")</f>
        <v>6</v>
      </c>
      <c r="AK14" s="44">
        <f t="shared" si="1"/>
        <v>6</v>
      </c>
    </row>
    <row r="15" spans="1:37" s="44" customFormat="1" x14ac:dyDescent="0.25">
      <c r="A15" s="46" t="s">
        <v>239</v>
      </c>
      <c r="AA15" s="44">
        <f>IFERROR(VLOOKUP($A15,'Player Worksheet_Rnd26'!$A$2:$B$85,2,FALSE),"")</f>
        <v>6</v>
      </c>
      <c r="AK15" s="44">
        <f t="shared" si="1"/>
        <v>6</v>
      </c>
    </row>
    <row r="16" spans="1:37" x14ac:dyDescent="0.25">
      <c r="AK16" s="2">
        <f t="shared" si="1"/>
        <v>0</v>
      </c>
    </row>
    <row r="17" spans="1:37" x14ac:dyDescent="0.25">
      <c r="AK17" s="2">
        <f t="shared" si="1"/>
        <v>0</v>
      </c>
    </row>
    <row r="18" spans="1:37" x14ac:dyDescent="0.25">
      <c r="A18" s="28"/>
      <c r="AK18" s="2">
        <f t="shared" si="1"/>
        <v>0</v>
      </c>
    </row>
    <row r="19" spans="1:37" x14ac:dyDescent="0.25">
      <c r="AK19" s="2">
        <f t="shared" si="1"/>
        <v>0</v>
      </c>
    </row>
    <row r="20" spans="1:37" x14ac:dyDescent="0.25">
      <c r="AK20" s="2">
        <f t="shared" si="1"/>
        <v>0</v>
      </c>
    </row>
    <row r="21" spans="1:37" x14ac:dyDescent="0.25">
      <c r="AK21" s="2">
        <f>SUM(B21:AI21)</f>
        <v>0</v>
      </c>
    </row>
    <row r="22" spans="1:37" x14ac:dyDescent="0.25">
      <c r="AK22" s="2">
        <f>SUM(B22:AI22)</f>
        <v>0</v>
      </c>
    </row>
    <row r="23" spans="1:37" x14ac:dyDescent="0.25">
      <c r="AK23" s="2">
        <f>SUM(B23:AI23)</f>
        <v>0</v>
      </c>
    </row>
    <row r="24" spans="1:37" x14ac:dyDescent="0.25">
      <c r="AK24" s="2">
        <f t="shared" ref="AK24:AK26" si="2">SUM(B24:AI24)</f>
        <v>0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7</v>
      </c>
      <c r="C33" s="2">
        <f t="shared" si="3"/>
        <v>27</v>
      </c>
      <c r="D33" s="2">
        <f t="shared" si="3"/>
        <v>33</v>
      </c>
      <c r="E33" s="2">
        <f t="shared" si="3"/>
        <v>8</v>
      </c>
      <c r="F33" s="2">
        <f t="shared" si="3"/>
        <v>0</v>
      </c>
      <c r="G33" s="2">
        <f t="shared" si="3"/>
        <v>5</v>
      </c>
      <c r="H33" s="2">
        <f t="shared" si="3"/>
        <v>15</v>
      </c>
      <c r="I33" s="2">
        <f t="shared" si="3"/>
        <v>62</v>
      </c>
      <c r="J33" s="2">
        <f t="shared" si="3"/>
        <v>5</v>
      </c>
      <c r="K33" s="2">
        <f t="shared" si="3"/>
        <v>8</v>
      </c>
      <c r="L33" s="2">
        <f t="shared" si="3"/>
        <v>2</v>
      </c>
      <c r="M33" s="2">
        <f t="shared" si="3"/>
        <v>42</v>
      </c>
      <c r="N33" s="2">
        <f t="shared" si="3"/>
        <v>11</v>
      </c>
      <c r="O33" s="2">
        <f t="shared" si="3"/>
        <v>6</v>
      </c>
      <c r="P33" s="2">
        <f t="shared" si="3"/>
        <v>2</v>
      </c>
      <c r="Q33" s="2">
        <f t="shared" si="3"/>
        <v>15</v>
      </c>
      <c r="R33" s="2">
        <f t="shared" si="3"/>
        <v>24</v>
      </c>
      <c r="S33" s="2">
        <f t="shared" si="3"/>
        <v>12</v>
      </c>
      <c r="T33" s="2">
        <f t="shared" si="3"/>
        <v>16</v>
      </c>
      <c r="U33" s="2">
        <f t="shared" si="3"/>
        <v>4</v>
      </c>
      <c r="V33" s="2">
        <f t="shared" si="3"/>
        <v>60</v>
      </c>
      <c r="W33" s="2">
        <f t="shared" si="3"/>
        <v>34</v>
      </c>
      <c r="X33" s="2">
        <f t="shared" si="3"/>
        <v>1</v>
      </c>
      <c r="Y33" s="2">
        <f t="shared" si="3"/>
        <v>3</v>
      </c>
      <c r="Z33" s="2">
        <f t="shared" si="3"/>
        <v>20</v>
      </c>
      <c r="AA33" s="2">
        <f t="shared" si="3"/>
        <v>42</v>
      </c>
      <c r="AB33" s="2">
        <f t="shared" si="3"/>
        <v>5</v>
      </c>
      <c r="AC33" s="2">
        <f t="shared" si="3"/>
        <v>4</v>
      </c>
      <c r="AD33" s="2">
        <f>SUM(AD2:AD32)</f>
        <v>11</v>
      </c>
      <c r="AE33" s="2">
        <f>SUM(AE2:AE32)</f>
        <v>29</v>
      </c>
      <c r="AF33" s="2">
        <f>SUM(AF2:AF32)</f>
        <v>12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525</v>
      </c>
    </row>
    <row r="37" spans="1:37" x14ac:dyDescent="0.25">
      <c r="A37" s="16"/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44"/>
  <sheetViews>
    <sheetView topLeftCell="A4" workbookViewId="0">
      <pane xSplit="1" topLeftCell="N1" activePane="topRight" state="frozen"/>
      <selection activeCell="A2" sqref="A2"/>
      <selection pane="topRight" activeCell="AG35" sqref="AG35"/>
    </sheetView>
  </sheetViews>
  <sheetFormatPr defaultColWidth="8.85546875" defaultRowHeight="15" x14ac:dyDescent="0.25"/>
  <cols>
    <col min="1" max="1" width="25.28515625" style="3" customWidth="1"/>
    <col min="2" max="35" width="8.85546875" style="2"/>
    <col min="36" max="36" width="3.7109375" style="2" customWidth="1"/>
    <col min="37" max="16384" width="8.85546875" style="2"/>
  </cols>
  <sheetData>
    <row r="1" spans="1:37" x14ac:dyDescent="0.25">
      <c r="A1" s="3" t="s">
        <v>21</v>
      </c>
      <c r="B1" s="26">
        <v>1</v>
      </c>
      <c r="C1" s="27">
        <f>B1+1</f>
        <v>2</v>
      </c>
      <c r="D1" s="27">
        <f t="shared" ref="D1:AI1" si="0">C1+1</f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si="0"/>
        <v>8</v>
      </c>
      <c r="J1" s="27">
        <f t="shared" si="0"/>
        <v>9</v>
      </c>
      <c r="K1" s="27">
        <f t="shared" si="0"/>
        <v>10</v>
      </c>
      <c r="L1" s="27">
        <f t="shared" si="0"/>
        <v>11</v>
      </c>
      <c r="M1" s="27">
        <f t="shared" si="0"/>
        <v>12</v>
      </c>
      <c r="N1" s="27">
        <f t="shared" si="0"/>
        <v>13</v>
      </c>
      <c r="O1" s="27">
        <f t="shared" si="0"/>
        <v>14</v>
      </c>
      <c r="P1" s="27">
        <f t="shared" si="0"/>
        <v>15</v>
      </c>
      <c r="Q1" s="27">
        <f t="shared" si="0"/>
        <v>16</v>
      </c>
      <c r="R1" s="27">
        <f t="shared" si="0"/>
        <v>17</v>
      </c>
      <c r="S1" s="27">
        <f t="shared" si="0"/>
        <v>18</v>
      </c>
      <c r="T1" s="27">
        <f t="shared" si="0"/>
        <v>19</v>
      </c>
      <c r="U1" s="27">
        <f t="shared" si="0"/>
        <v>20</v>
      </c>
      <c r="V1" s="27">
        <f t="shared" si="0"/>
        <v>21</v>
      </c>
      <c r="W1" s="27">
        <f t="shared" si="0"/>
        <v>22</v>
      </c>
      <c r="X1" s="27">
        <f t="shared" si="0"/>
        <v>23</v>
      </c>
      <c r="Y1" s="27">
        <f t="shared" si="0"/>
        <v>24</v>
      </c>
      <c r="Z1" s="27">
        <f t="shared" si="0"/>
        <v>25</v>
      </c>
      <c r="AA1" s="27">
        <f t="shared" si="0"/>
        <v>26</v>
      </c>
      <c r="AB1" s="27">
        <f t="shared" si="0"/>
        <v>27</v>
      </c>
      <c r="AC1" s="27">
        <f t="shared" si="0"/>
        <v>28</v>
      </c>
      <c r="AD1" s="27">
        <f t="shared" si="0"/>
        <v>29</v>
      </c>
      <c r="AE1" s="27">
        <f t="shared" si="0"/>
        <v>30</v>
      </c>
      <c r="AF1" s="27">
        <f t="shared" si="0"/>
        <v>31</v>
      </c>
      <c r="AG1" s="27">
        <f t="shared" si="0"/>
        <v>32</v>
      </c>
      <c r="AH1" s="27">
        <f t="shared" si="0"/>
        <v>33</v>
      </c>
      <c r="AI1" s="27">
        <f t="shared" si="0"/>
        <v>34</v>
      </c>
      <c r="AJ1" s="3"/>
      <c r="AK1" s="27" t="s">
        <v>11</v>
      </c>
    </row>
    <row r="2" spans="1:37" x14ac:dyDescent="0.25">
      <c r="A2" s="25" t="s">
        <v>87</v>
      </c>
      <c r="B2" s="2">
        <f>IFERROR(VLOOKUP($A2,'Player Worksheet_Rnd1'!$A$2:$B$85,2,FALSE),"")</f>
        <v>0</v>
      </c>
      <c r="C2" s="2">
        <f>IFERROR(VLOOKUP($A2,'Player Worksheet_Rnd2'!$A$2:$B$85,2,FALSE),"")</f>
        <v>0</v>
      </c>
      <c r="D2" s="2">
        <f>IFERROR(VLOOKUP($A2,'Player Worksheet_Rnd3'!$A$2:$B$85,2,FALSE),"")</f>
        <v>0</v>
      </c>
      <c r="E2" s="2">
        <f>IFERROR(VLOOKUP($A2,'Player Worksheet_Rnd4'!$A$2:$B$85,2,FALSE),"")</f>
        <v>0</v>
      </c>
      <c r="F2" s="2">
        <f>IFERROR(VLOOKUP($A2,'Player Worksheet_Rnd5'!$A$2:$B$85,2,FALSE),"")</f>
        <v>0</v>
      </c>
      <c r="G2" s="2">
        <f>IFERROR(VLOOKUP($A2,'Player Worksheet_Rnd6'!$A$2:$B$85,2,FALSE),"")</f>
        <v>0</v>
      </c>
      <c r="H2" s="2">
        <f>IFERROR(VLOOKUP($A2,'Player Worksheet_Rnd7'!$A$2:$B$85,2,FALSE),"")</f>
        <v>1</v>
      </c>
      <c r="I2" s="2" t="str">
        <f>IFERROR(VLOOKUP($A2,'Player Worksheet_Rnd8'!$A$2:$B$85,2,FALSE),"")</f>
        <v>last</v>
      </c>
      <c r="J2" s="2">
        <f>IFERROR(VLOOKUP($A2,'Player Worksheet_Rnd9'!$A$2:$B$85,2,FALSE),"")</f>
        <v>3</v>
      </c>
      <c r="K2" s="2">
        <f>IFERROR(VLOOKUP($A2,'Player Worksheet_Rnd10'!$A$2:$B$85,2,FALSE),"")</f>
        <v>0</v>
      </c>
      <c r="L2" s="2">
        <f>IFERROR(VLOOKUP($A2,'Player Worksheet_Rnd11'!$A$2:$B$85,2,FALSE),"")</f>
        <v>0</v>
      </c>
      <c r="M2" s="2">
        <f>IFERROR(VLOOKUP($A2,'Player Worksheet_Rnd12'!$A$2:$B$85,2,FALSE),"")</f>
        <v>12</v>
      </c>
      <c r="N2" s="2">
        <f>IFERROR(VLOOKUP($A2,'Player Worksheet_Rnd13'!$A$2:$B$85,2,FALSE),"")</f>
        <v>3</v>
      </c>
      <c r="O2" s="2">
        <f>IFERROR(VLOOKUP($A2,'Player Worksheet_Rnd14'!$A$2:$B$85,2,FALSE),"")</f>
        <v>0</v>
      </c>
      <c r="P2" s="2">
        <f>IFERROR(VLOOKUP($A2,'Player Worksheet_Rnd15'!$A$2:$B$85,2,FALSE),"")</f>
        <v>0</v>
      </c>
      <c r="Q2" s="2">
        <f>IFERROR(VLOOKUP($A2,'Player Worksheet_Rnd16'!$A$2:$B$85,2,FALSE),"")</f>
        <v>3</v>
      </c>
      <c r="R2" s="2">
        <f>IFERROR(VLOOKUP($A2,'Player Worksheet_Rnd17'!$A$2:$B$85,2,FALSE),"")</f>
        <v>2</v>
      </c>
      <c r="S2" s="2">
        <f>IFERROR(VLOOKUP($A2,'Player Worksheet_Rnd18'!$A$2:$B$85,2,FALSE),"")</f>
        <v>0</v>
      </c>
      <c r="T2" s="2">
        <f>IFERROR(VLOOKUP($A2,'Player Worksheet_Rnd19'!$A$2:$B$85,2,FALSE),"")</f>
        <v>3</v>
      </c>
      <c r="U2" s="2">
        <f>IFERROR(VLOOKUP($A2,'Player Worksheet_Rnd20'!$A$2:$B$85,2,FALSE),"")</f>
        <v>0</v>
      </c>
      <c r="V2" s="2">
        <f>IFERROR(VLOOKUP($A2,'Player Worksheet_Rnd21'!$A$2:$B$85,2,FALSE),"")</f>
        <v>6</v>
      </c>
      <c r="W2" s="2">
        <f>IFERROR(VLOOKUP($A2,'Player Worksheet_Rnd22'!$A$2:$B$85,2,FALSE),"")</f>
        <v>1</v>
      </c>
      <c r="X2" s="2">
        <f>IFERROR(VLOOKUP($A2,'Player Worksheet_Rnd23'!$A$2:$B$85,2,FALSE),"")</f>
        <v>0</v>
      </c>
      <c r="Y2" s="2">
        <f>IFERROR(VLOOKUP($A2,'Player Worksheet_Rnd24'!$A$2:$B$85,2,FALSE),"")</f>
        <v>0</v>
      </c>
      <c r="Z2" s="2">
        <f>IFERROR(VLOOKUP($A2,'Player Worksheet_Rnd25'!$A$2:$B$85,2,FALSE),"")</f>
        <v>6</v>
      </c>
      <c r="AA2" s="2">
        <f>IFERROR(VLOOKUP($A2,'Player Worksheet_Rnd26'!$A$2:$B$85,2,FALSE),"")</f>
        <v>12</v>
      </c>
      <c r="AB2" s="2">
        <f>IFERROR(VLOOKUP($A2,'Player Worksheet_Rnd27'!$A$2:$B$85,2,FALSE),"")</f>
        <v>0</v>
      </c>
      <c r="AC2" s="2">
        <f>IFERROR(VLOOKUP($A2,'Player Worksheet_Rnd28'!$A$2:$B$85,2,FALSE),"")</f>
        <v>0</v>
      </c>
      <c r="AD2" s="2">
        <f>IFERROR(VLOOKUP($A2,'Player Worksheet_Rnd29'!$A$2:$B$85,2,FALSE),"")</f>
        <v>3</v>
      </c>
      <c r="AE2" s="2">
        <f>IFERROR(VLOOKUP($A2,'Player Worksheet_Rnd30'!$A$2:$B$85,2,FALSE),"")</f>
        <v>1</v>
      </c>
      <c r="AF2" s="2">
        <f>IFERROR(VLOOKUP($A2,'Player Worksheet_Rnd31'!$A$2:$B$85,2,FALSE),"")</f>
        <v>0</v>
      </c>
      <c r="AK2" s="2">
        <f>SUM(B2:AJ2)</f>
        <v>56</v>
      </c>
    </row>
    <row r="3" spans="1:37" s="44" customFormat="1" x14ac:dyDescent="0.25">
      <c r="A3" s="45" t="s">
        <v>94</v>
      </c>
      <c r="B3" s="44">
        <f>IFERROR(VLOOKUP($A3,'Player Worksheet_Rnd1'!$A$2:$B$85,2,FALSE),"")</f>
        <v>0</v>
      </c>
      <c r="C3" s="44">
        <f>IFERROR(VLOOKUP($A3,'Player Worksheet_Rnd2'!$A$2:$B$85,2,FALSE),"")</f>
        <v>1</v>
      </c>
      <c r="D3" s="44">
        <f>IFERROR(VLOOKUP($A3,'Player Worksheet_Rnd3'!$A$2:$B$85,2,FALSE),"")</f>
        <v>0</v>
      </c>
      <c r="E3" s="44">
        <f>IFERROR(VLOOKUP($A3,'Player Worksheet_Rnd4'!$A$2:$B$85,2,FALSE),"")</f>
        <v>3</v>
      </c>
      <c r="F3" s="44">
        <f>IFERROR(VLOOKUP($A3,'Player Worksheet_Rnd5'!$A$2:$B$85,2,FALSE),"")</f>
        <v>0</v>
      </c>
      <c r="G3" s="44">
        <f>IFERROR(VLOOKUP($A3,'Player Worksheet_Rnd6'!$A$2:$B$85,2,FALSE),"")</f>
        <v>0</v>
      </c>
      <c r="H3" s="44">
        <f>IFERROR(VLOOKUP($A3,'Player Worksheet_Rnd7'!$A$2:$B$85,2,FALSE),"")</f>
        <v>3</v>
      </c>
      <c r="I3" s="44">
        <f>IFERROR(VLOOKUP($A3,'Player Worksheet_Rnd8'!$A$2:$B$85,2,FALSE),"")</f>
        <v>2</v>
      </c>
      <c r="J3" s="44">
        <f>IFERROR(VLOOKUP($A3,'Player Worksheet_Rnd9'!$A$2:$B$85,2,FALSE),"")</f>
        <v>1</v>
      </c>
      <c r="K3" s="44">
        <f>IFERROR(VLOOKUP($A3,'Player Worksheet_Rnd10'!$A$2:$B$85,2,FALSE),"")</f>
        <v>0</v>
      </c>
      <c r="L3" s="44">
        <f>IFERROR(VLOOKUP($A3,'Player Worksheet_Rnd11'!$A$2:$B$85,2,FALSE),"")</f>
        <v>0</v>
      </c>
      <c r="M3" s="44">
        <f>IFERROR(VLOOKUP($A3,'Player Worksheet_Rnd12'!$A$2:$B$85,2,FALSE),"")</f>
        <v>0</v>
      </c>
      <c r="N3" s="44">
        <f>IFERROR(VLOOKUP($A3,'Player Worksheet_Rnd13'!$A$2:$B$85,2,FALSE),"")</f>
        <v>1</v>
      </c>
      <c r="O3" s="44">
        <f>IFERROR(VLOOKUP($A3,'Player Worksheet_Rnd14'!$A$2:$B$85,2,FALSE),"")</f>
        <v>0</v>
      </c>
      <c r="P3" s="44">
        <f>IFERROR(VLOOKUP($A3,'Player Worksheet_Rnd15'!$A$2:$B$85,2,FALSE),"")</f>
        <v>0</v>
      </c>
      <c r="Q3" s="44">
        <f>IFERROR(VLOOKUP($A3,'Player Worksheet_Rnd16'!$A$2:$B$85,2,FALSE),"")</f>
        <v>1</v>
      </c>
      <c r="R3" s="44">
        <f>IFERROR(VLOOKUP($A3,'Player Worksheet_Rnd17'!$A$2:$B$85,2,FALSE),"")</f>
        <v>0</v>
      </c>
      <c r="S3" s="44">
        <f>IFERROR(VLOOKUP($A3,'Player Worksheet_Rnd18'!$A$2:$B$85,2,FALSE),"")</f>
        <v>0</v>
      </c>
      <c r="AK3" s="44">
        <f>SUM(B3:AJ3)</f>
        <v>12</v>
      </c>
    </row>
    <row r="4" spans="1:37" x14ac:dyDescent="0.25">
      <c r="A4" s="25" t="s">
        <v>111</v>
      </c>
      <c r="B4" s="2">
        <f>IFERROR(VLOOKUP($A4,'Player Worksheet_Rnd1'!$A$2:$B$85,2,FALSE),"")</f>
        <v>0</v>
      </c>
      <c r="C4" s="2">
        <f>IFERROR(VLOOKUP($A4,'Player Worksheet_Rnd2'!$A$2:$B$85,2,FALSE),"")</f>
        <v>6</v>
      </c>
      <c r="D4" s="2">
        <f>IFERROR(VLOOKUP($A4,'Player Worksheet_Rnd3'!$A$2:$B$85,2,FALSE),"")</f>
        <v>0</v>
      </c>
      <c r="E4" s="2">
        <f>IFERROR(VLOOKUP($A4,'Player Worksheet_Rnd4'!$A$2:$B$85,2,FALSE),"")</f>
        <v>1</v>
      </c>
      <c r="F4" s="2">
        <f>IFERROR(VLOOKUP($A4,'Player Worksheet_Rnd5'!$A$2:$B$85,2,FALSE),"")</f>
        <v>0</v>
      </c>
      <c r="G4" s="2">
        <f>IFERROR(VLOOKUP($A4,'Player Worksheet_Rnd6'!$A$2:$B$85,2,FALSE),"")</f>
        <v>6</v>
      </c>
      <c r="H4" s="2">
        <f>IFERROR(VLOOKUP($A4,'Player Worksheet_Rnd7'!$A$2:$B$85,2,FALSE),"")</f>
        <v>20</v>
      </c>
      <c r="I4" s="2">
        <f>IFERROR(VLOOKUP($A4,'Player Worksheet_Rnd8'!$A$2:$B$85,2,FALSE),"")</f>
        <v>2</v>
      </c>
      <c r="J4" s="2">
        <f>IFERROR(VLOOKUP($A4,'Player Worksheet_Rnd9'!$A$2:$B$85,2,FALSE),"")</f>
        <v>0</v>
      </c>
      <c r="K4" s="2">
        <f>IFERROR(VLOOKUP($A4,'Player Worksheet_Rnd10'!$A$2:$B$85,2,FALSE),"")</f>
        <v>0</v>
      </c>
      <c r="L4" s="2">
        <f>IFERROR(VLOOKUP($A4,'Player Worksheet_Rnd11'!$A$2:$B$85,2,FALSE),"")</f>
        <v>0</v>
      </c>
      <c r="M4" s="2">
        <f>IFERROR(VLOOKUP($A4,'Player Worksheet_Rnd12'!$A$2:$B$85,2,FALSE),"")</f>
        <v>0</v>
      </c>
      <c r="N4" s="2">
        <f>IFERROR(VLOOKUP($A4,'Player Worksheet_Rnd13'!$A$2:$B$85,2,FALSE),"")</f>
        <v>6</v>
      </c>
      <c r="O4" s="2">
        <f>IFERROR(VLOOKUP($A4,'Player Worksheet_Rnd14'!$A$2:$B$85,2,FALSE),"")</f>
        <v>0</v>
      </c>
      <c r="P4" s="2">
        <f>IFERROR(VLOOKUP($A4,'Player Worksheet_Rnd15'!$A$2:$B$85,2,FALSE),"")</f>
        <v>0</v>
      </c>
      <c r="Q4" s="2">
        <f>IFERROR(VLOOKUP($A4,'Player Worksheet_Rnd16'!$A$2:$B$85,2,FALSE),"")</f>
        <v>1</v>
      </c>
      <c r="R4" s="2">
        <f>IFERROR(VLOOKUP($A4,'Player Worksheet_Rnd17'!$A$2:$B$85,2,FALSE),"")</f>
        <v>0</v>
      </c>
      <c r="S4" s="2">
        <f>IFERROR(VLOOKUP($A4,'Player Worksheet_Rnd18'!$A$2:$B$85,2,FALSE),"")</f>
        <v>0</v>
      </c>
      <c r="T4" s="2">
        <f>IFERROR(VLOOKUP($A4,'Player Worksheet_Rnd19'!$A$2:$B$85,2,FALSE),"")</f>
        <v>6</v>
      </c>
      <c r="U4" s="2">
        <f>IFERROR(VLOOKUP($A4,'Player Worksheet_Rnd20'!$A$2:$B$85,2,FALSE),"")</f>
        <v>0</v>
      </c>
      <c r="V4" s="2">
        <f>IFERROR(VLOOKUP($A4,'Player Worksheet_Rnd21'!$A$2:$B$85,2,FALSE),"")</f>
        <v>12</v>
      </c>
      <c r="W4" s="2">
        <f>IFERROR(VLOOKUP($A4,'Player Worksheet_Rnd22'!$A$2:$B$85,2,FALSE),"")</f>
        <v>15</v>
      </c>
      <c r="X4" s="2">
        <f>IFERROR(VLOOKUP($A4,'Player Worksheet_Rnd23'!$A$2:$B$85,2,FALSE),"")</f>
        <v>0</v>
      </c>
      <c r="Y4" s="2">
        <f>IFERROR(VLOOKUP($A4,'Player Worksheet_Rnd24'!$A$2:$B$85,2,FALSE),"")</f>
        <v>0</v>
      </c>
      <c r="Z4" s="2">
        <f>IFERROR(VLOOKUP($A4,'Player Worksheet_Rnd25'!$A$2:$B$85,2,FALSE),"")</f>
        <v>0</v>
      </c>
      <c r="AA4" s="2">
        <f>IFERROR(VLOOKUP($A4,'Player Worksheet_Rnd26'!$A$2:$B$85,2,FALSE),"")</f>
        <v>12</v>
      </c>
      <c r="AB4" s="2">
        <f>IFERROR(VLOOKUP($A4,'Player Worksheet_Rnd27'!$A$2:$B$85,2,FALSE),"")</f>
        <v>0</v>
      </c>
      <c r="AC4" s="2">
        <f>IFERROR(VLOOKUP($A4,'Player Worksheet_Rnd28'!$A$2:$B$85,2,FALSE),"")</f>
        <v>0</v>
      </c>
      <c r="AD4" s="2">
        <f>IFERROR(VLOOKUP($A4,'Player Worksheet_Rnd29'!$A$2:$B$85,2,FALSE),"")</f>
        <v>3</v>
      </c>
      <c r="AE4" s="2">
        <f>IFERROR(VLOOKUP($A4,'Player Worksheet_Rnd30'!$A$2:$B$85,2,FALSE),"")</f>
        <v>3</v>
      </c>
      <c r="AF4" s="2">
        <f>IFERROR(VLOOKUP($A4,'Player Worksheet_Rnd31'!$A$2:$B$85,2,FALSE),"")</f>
        <v>15</v>
      </c>
      <c r="AK4" s="2">
        <f t="shared" ref="AK4:AK32" si="1">SUM(B4:AI4)</f>
        <v>108</v>
      </c>
    </row>
    <row r="5" spans="1:37" x14ac:dyDescent="0.25">
      <c r="A5" s="25" t="s">
        <v>98</v>
      </c>
      <c r="B5" s="2">
        <f>IFERROR(VLOOKUP($A5,'Player Worksheet_Rnd1'!$A$2:$B$85,2,FALSE),"")</f>
        <v>0</v>
      </c>
      <c r="C5" s="2">
        <f>IFERROR(VLOOKUP($A5,'Player Worksheet_Rnd2'!$A$2:$B$85,2,FALSE),"")</f>
        <v>3</v>
      </c>
      <c r="D5" s="2">
        <f>IFERROR(VLOOKUP($A5,'Player Worksheet_Rnd3'!$A$2:$B$85,2,FALSE),"")</f>
        <v>0</v>
      </c>
      <c r="E5" s="2">
        <f>IFERROR(VLOOKUP($A5,'Player Worksheet_Rnd4'!$A$2:$B$85,2,FALSE),"")</f>
        <v>6</v>
      </c>
      <c r="F5" s="2">
        <f>IFERROR(VLOOKUP($A5,'Player Worksheet_Rnd5'!$A$2:$B$85,2,FALSE),"")</f>
        <v>0</v>
      </c>
      <c r="G5" s="2">
        <f>IFERROR(VLOOKUP($A5,'Player Worksheet_Rnd6'!$A$2:$B$85,2,FALSE),"")</f>
        <v>0</v>
      </c>
      <c r="H5" s="2">
        <f>IFERROR(VLOOKUP($A5,'Player Worksheet_Rnd7'!$A$2:$B$85,2,FALSE),"")</f>
        <v>3</v>
      </c>
      <c r="I5" s="2">
        <f>IFERROR(VLOOKUP($A5,'Player Worksheet_Rnd8'!$A$2:$B$85,2,FALSE),"")</f>
        <v>6</v>
      </c>
      <c r="J5" s="2">
        <f>IFERROR(VLOOKUP($A5,'Player Worksheet_Rnd9'!$A$2:$B$85,2,FALSE),"")</f>
        <v>3</v>
      </c>
      <c r="K5" s="2">
        <f>IFERROR(VLOOKUP($A5,'Player Worksheet_Rnd10'!$A$2:$B$85,2,FALSE),"")</f>
        <v>0</v>
      </c>
      <c r="L5" s="2">
        <f>IFERROR(VLOOKUP($A5,'Player Worksheet_Rnd11'!$A$2:$B$85,2,FALSE),"")</f>
        <v>1</v>
      </c>
      <c r="M5" s="2">
        <f>IFERROR(VLOOKUP($A5,'Player Worksheet_Rnd12'!$A$2:$B$85,2,FALSE),"")</f>
        <v>6</v>
      </c>
      <c r="N5" s="2">
        <f>IFERROR(VLOOKUP($A5,'Player Worksheet_Rnd13'!$A$2:$B$85,2,FALSE),"")</f>
        <v>6</v>
      </c>
      <c r="O5" s="2">
        <f>IFERROR(VLOOKUP($A5,'Player Worksheet_Rnd14'!$A$2:$B$85,2,FALSE),"")</f>
        <v>0</v>
      </c>
      <c r="P5" s="2">
        <f>IFERROR(VLOOKUP($A5,'Player Worksheet_Rnd15'!$A$2:$B$85,2,FALSE),"")</f>
        <v>0</v>
      </c>
      <c r="Q5" s="2">
        <f>IFERROR(VLOOKUP($A5,'Player Worksheet_Rnd16'!$A$2:$B$85,2,FALSE),"")</f>
        <v>6</v>
      </c>
      <c r="R5" s="2">
        <f>IFERROR(VLOOKUP($A5,'Player Worksheet_Rnd17'!$A$2:$B$85,2,FALSE),"")</f>
        <v>2</v>
      </c>
      <c r="S5" s="2">
        <f>IFERROR(VLOOKUP($A5,'Player Worksheet_Rnd18'!$A$2:$B$85,2,FALSE),"")</f>
        <v>6</v>
      </c>
      <c r="T5" s="2">
        <f>IFERROR(VLOOKUP($A5,'Player Worksheet_Rnd19'!$A$2:$B$85,2,FALSE),"")</f>
        <v>3</v>
      </c>
      <c r="U5" s="2">
        <f>IFERROR(VLOOKUP($A5,'Player Worksheet_Rnd20'!$A$2:$B$85,2,FALSE),"")</f>
        <v>0</v>
      </c>
      <c r="V5" s="2">
        <f>IFERROR(VLOOKUP($A5,'Player Worksheet_Rnd21'!$A$2:$B$85,2,FALSE),"")</f>
        <v>0</v>
      </c>
      <c r="W5" s="2">
        <f>IFERROR(VLOOKUP($A5,'Player Worksheet_Rnd22'!$A$2:$B$85,2,FALSE),"")</f>
        <v>15</v>
      </c>
      <c r="X5" s="2">
        <f>IFERROR(VLOOKUP($A5,'Player Worksheet_Rnd23'!$A$2:$B$85,2,FALSE),"")</f>
        <v>0</v>
      </c>
      <c r="Y5" s="2">
        <f>IFERROR(VLOOKUP($A5,'Player Worksheet_Rnd24'!$A$2:$B$85,2,FALSE),"")</f>
        <v>0</v>
      </c>
      <c r="Z5" s="2">
        <f>IFERROR(VLOOKUP($A5,'Player Worksheet_Rnd25'!$A$2:$B$85,2,FALSE),"")</f>
        <v>1</v>
      </c>
      <c r="AA5" s="2">
        <f>IFERROR(VLOOKUP($A5,'Player Worksheet_Rnd26'!$A$2:$B$85,2,FALSE),"")</f>
        <v>6</v>
      </c>
      <c r="AB5" s="2">
        <f>IFERROR(VLOOKUP($A5,'Player Worksheet_Rnd27'!$A$2:$B$85,2,FALSE),"")</f>
        <v>0</v>
      </c>
      <c r="AC5" s="2">
        <f>IFERROR(VLOOKUP($A5,'Player Worksheet_Rnd28'!$A$2:$B$85,2,FALSE),"")</f>
        <v>0</v>
      </c>
      <c r="AD5" s="2">
        <f>IFERROR(VLOOKUP($A5,'Player Worksheet_Rnd29'!$A$2:$B$85,2,FALSE),"")</f>
        <v>10</v>
      </c>
      <c r="AE5" s="2">
        <f>IFERROR(VLOOKUP($A5,'Player Worksheet_Rnd30'!$A$2:$B$85,2,FALSE),"")</f>
        <v>6</v>
      </c>
      <c r="AF5" s="2">
        <f>IFERROR(VLOOKUP($A5,'Player Worksheet_Rnd31'!$A$2:$B$85,2,FALSE),"")</f>
        <v>20</v>
      </c>
      <c r="AK5" s="2">
        <f t="shared" si="1"/>
        <v>109</v>
      </c>
    </row>
    <row r="6" spans="1:37" ht="15.75" customHeight="1" x14ac:dyDescent="0.25">
      <c r="A6" s="25" t="s">
        <v>100</v>
      </c>
      <c r="B6" s="2">
        <f>IFERROR(VLOOKUP($A6,'Player Worksheet_Rnd1'!$A$2:$B$85,2,FALSE),"")</f>
        <v>0</v>
      </c>
      <c r="C6" s="2">
        <f>IFERROR(VLOOKUP($A6,'Player Worksheet_Rnd2'!$A$2:$B$85,2,FALSE),"")</f>
        <v>1</v>
      </c>
      <c r="D6" s="2">
        <f>IFERROR(VLOOKUP($A6,'Player Worksheet_Rnd3'!$A$2:$B$85,2,FALSE),"")</f>
        <v>0</v>
      </c>
      <c r="E6" s="2">
        <f>IFERROR(VLOOKUP($A6,'Player Worksheet_Rnd4'!$A$2:$B$85,2,FALSE),"")</f>
        <v>1</v>
      </c>
      <c r="F6" s="2">
        <f>IFERROR(VLOOKUP($A6,'Player Worksheet_Rnd5'!$A$2:$B$85,2,FALSE),"")</f>
        <v>0</v>
      </c>
      <c r="G6" s="2">
        <f>IFERROR(VLOOKUP($A6,'Player Worksheet_Rnd6'!$A$2:$B$85,2,FALSE),"")</f>
        <v>0</v>
      </c>
      <c r="H6" s="2">
        <f>IFERROR(VLOOKUP($A6,'Player Worksheet_Rnd7'!$A$2:$B$85,2,FALSE),"")</f>
        <v>3</v>
      </c>
      <c r="I6" s="2">
        <f>IFERROR(VLOOKUP($A6,'Player Worksheet_Rnd8'!$A$2:$B$85,2,FALSE),"")</f>
        <v>0</v>
      </c>
      <c r="J6" s="2">
        <f>IFERROR(VLOOKUP($A6,'Player Worksheet_Rnd9'!$A$2:$B$85,2,FALSE),"")</f>
        <v>0</v>
      </c>
      <c r="K6" s="2">
        <f>IFERROR(VLOOKUP($A6,'Player Worksheet_Rnd10'!$A$2:$B$85,2,FALSE),"")</f>
        <v>0</v>
      </c>
      <c r="L6" s="2">
        <f>IFERROR(VLOOKUP($A6,'Player Worksheet_Rnd11'!$A$2:$B$85,2,FALSE),"")</f>
        <v>0</v>
      </c>
      <c r="M6" s="2">
        <f>IFERROR(VLOOKUP($A6,'Player Worksheet_Rnd12'!$A$2:$B$85,2,FALSE),"")</f>
        <v>2</v>
      </c>
      <c r="N6" s="2">
        <f>IFERROR(VLOOKUP($A6,'Player Worksheet_Rnd13'!$A$2:$B$85,2,FALSE),"")</f>
        <v>1</v>
      </c>
      <c r="O6" s="2">
        <f>IFERROR(VLOOKUP($A6,'Player Worksheet_Rnd14'!$A$2:$B$85,2,FALSE),"")</f>
        <v>0</v>
      </c>
      <c r="X6" s="2">
        <f>IFERROR(VLOOKUP($A6,'Player Worksheet_Rnd23'!$A$2:$B$85,2,FALSE),"")</f>
        <v>6</v>
      </c>
      <c r="Y6" s="2">
        <f>IFERROR(VLOOKUP($A6,'Player Worksheet_Rnd24'!$A$2:$B$85,2,FALSE),"")</f>
        <v>0</v>
      </c>
      <c r="Z6" s="2">
        <f>IFERROR(VLOOKUP($A6,'Player Worksheet_Rnd25'!$A$2:$B$85,2,FALSE),"")</f>
        <v>6</v>
      </c>
      <c r="AA6" s="2">
        <f>IFERROR(VLOOKUP($A6,'Player Worksheet_Rnd26'!$A$2:$B$85,2,FALSE),"")</f>
        <v>12</v>
      </c>
      <c r="AB6" s="2">
        <f>IFERROR(VLOOKUP($A6,'Player Worksheet_Rnd27'!$A$2:$B$85,2,FALSE),"")</f>
        <v>0</v>
      </c>
      <c r="AC6" s="2">
        <f>IFERROR(VLOOKUP($A6,'Player Worksheet_Rnd28'!$A$2:$B$85,2,FALSE),"")</f>
        <v>6</v>
      </c>
      <c r="AD6" s="2">
        <f>IFERROR(VLOOKUP($A6,'Player Worksheet_Rnd29'!$A$2:$B$85,2,FALSE),"")</f>
        <v>1</v>
      </c>
      <c r="AE6" s="2">
        <f>IFERROR(VLOOKUP($A6,'Player Worksheet_Rnd30'!$A$2:$B$85,2,FALSE),"")</f>
        <v>3</v>
      </c>
      <c r="AF6" s="2">
        <f>IFERROR(VLOOKUP($A6,'Player Worksheet_Rnd31'!$A$2:$B$85,2,FALSE),"")</f>
        <v>0</v>
      </c>
      <c r="AK6" s="2">
        <f t="shared" si="1"/>
        <v>42</v>
      </c>
    </row>
    <row r="7" spans="1:37" s="44" customFormat="1" x14ac:dyDescent="0.25">
      <c r="A7" s="45" t="s">
        <v>124</v>
      </c>
      <c r="B7" s="44">
        <f>IFERROR(VLOOKUP($A7,'Player Worksheet_Rnd1'!$A$2:$B$85,2,FALSE),"")</f>
        <v>0</v>
      </c>
      <c r="C7" s="44">
        <f>IFERROR(VLOOKUP($A7,'Player Worksheet_Rnd2'!$A$2:$B$85,2,FALSE),"")</f>
        <v>1</v>
      </c>
      <c r="D7" s="44">
        <f>IFERROR(VLOOKUP($A7,'Player Worksheet_Rnd3'!$A$2:$B$85,2,FALSE),"")</f>
        <v>1</v>
      </c>
      <c r="E7" s="44">
        <f>IFERROR(VLOOKUP($A7,'Player Worksheet_Rnd4'!$A$2:$B$85,2,FALSE),"")</f>
        <v>1</v>
      </c>
      <c r="F7" s="44">
        <f>IFERROR(VLOOKUP($A7,'Player Worksheet_Rnd5'!$A$2:$B$85,2,FALSE),"")</f>
        <v>0</v>
      </c>
      <c r="G7" s="44">
        <f>IFERROR(VLOOKUP($A7,'Player Worksheet_Rnd6'!$A$2:$B$85,2,FALSE),"")</f>
        <v>0</v>
      </c>
      <c r="H7" s="44">
        <f>IFERROR(VLOOKUP($A7,'Player Worksheet_Rnd7'!$A$2:$B$85,2,FALSE),"")</f>
        <v>3</v>
      </c>
      <c r="I7" s="44">
        <f>IFERROR(VLOOKUP($A7,'Player Worksheet_Rnd8'!$A$2:$B$85,2,FALSE),"")</f>
        <v>0</v>
      </c>
      <c r="J7" s="44">
        <f>IFERROR(VLOOKUP($A7,'Player Worksheet_Rnd9'!$A$2:$B$85,2,FALSE),"")</f>
        <v>1</v>
      </c>
      <c r="K7" s="44">
        <f>IFERROR(VLOOKUP($A7,'Player Worksheet_Rnd10'!$A$2:$B$85,2,FALSE),"")</f>
        <v>6</v>
      </c>
      <c r="P7" s="44">
        <f>IFERROR(VLOOKUP($A7,'Player Worksheet_Rnd15'!$A$2:$B$85,2,FALSE),"")</f>
        <v>0</v>
      </c>
      <c r="Q7" s="44">
        <f>IFERROR(VLOOKUP($A7,'Player Worksheet_Rnd16'!$A$2:$B$85,2,FALSE),"")</f>
        <v>0</v>
      </c>
      <c r="R7" s="44">
        <f>IFERROR(VLOOKUP($A7,'Player Worksheet_Rnd17'!$A$2:$B$85,2,FALSE),"")</f>
        <v>0</v>
      </c>
      <c r="S7" s="44">
        <f>IFERROR(VLOOKUP($A7,'Player Worksheet_Rnd18'!$A$2:$B$85,2,FALSE),"")</f>
        <v>0</v>
      </c>
      <c r="T7" s="44">
        <f>IFERROR(VLOOKUP($A7,'Player Worksheet_Rnd19'!$A$2:$B$85,2,FALSE),"")</f>
        <v>1</v>
      </c>
      <c r="U7" s="44">
        <f>IFERROR(VLOOKUP($A7,'Player Worksheet_Rnd20'!$A$2:$B$85,2,FALSE),"")</f>
        <v>1</v>
      </c>
      <c r="W7" s="44">
        <f>IFERROR(VLOOKUP($A7,'Player Worksheet_Rnd22'!$A$2:$B$85,2,FALSE),"")</f>
        <v>1</v>
      </c>
      <c r="AK7" s="44">
        <f t="shared" si="1"/>
        <v>16</v>
      </c>
    </row>
    <row r="8" spans="1:37" s="44" customFormat="1" x14ac:dyDescent="0.25">
      <c r="A8" s="45" t="s">
        <v>117</v>
      </c>
      <c r="B8" s="44">
        <f>IFERROR(VLOOKUP($A8,'Player Worksheet_Rnd1'!$A$2:$B$85,2,FALSE),"")</f>
        <v>1</v>
      </c>
      <c r="C8" s="44">
        <f>IFERROR(VLOOKUP($A8,'Player Worksheet_Rnd2'!$A$2:$B$85,2,FALSE),"")</f>
        <v>3</v>
      </c>
      <c r="D8" s="44">
        <f>IFERROR(VLOOKUP($A8,'Player Worksheet_Rnd3'!$A$2:$B$85,2,FALSE),"")</f>
        <v>0</v>
      </c>
      <c r="E8" s="44">
        <f>IFERROR(VLOOKUP($A8,'Player Worksheet_Rnd4'!$A$2:$B$85,2,FALSE),"")</f>
        <v>0</v>
      </c>
      <c r="AK8" s="44">
        <f t="shared" si="1"/>
        <v>4</v>
      </c>
    </row>
    <row r="9" spans="1:37" s="44" customFormat="1" ht="15.75" customHeight="1" x14ac:dyDescent="0.25">
      <c r="A9" s="45" t="s">
        <v>123</v>
      </c>
      <c r="B9" s="44">
        <f>IFERROR(VLOOKUP($A9,'Player Worksheet_Rnd1'!$A$2:$B$85,2,FALSE),"")</f>
        <v>0</v>
      </c>
      <c r="C9" s="44">
        <f>IFERROR(VLOOKUP($A9,'Player Worksheet_Rnd2'!$A$2:$B$85,2,FALSE),"")</f>
        <v>1</v>
      </c>
      <c r="D9" s="44">
        <f>IFERROR(VLOOKUP($A9,'Player Worksheet_Rnd3'!$A$2:$B$85,2,FALSE),"")</f>
        <v>3</v>
      </c>
      <c r="AK9" s="44">
        <f t="shared" si="1"/>
        <v>4</v>
      </c>
    </row>
    <row r="10" spans="1:37" s="44" customFormat="1" x14ac:dyDescent="0.25">
      <c r="A10" s="58" t="s">
        <v>162</v>
      </c>
      <c r="E10" s="44">
        <f>IFERROR(VLOOKUP($A10,'Player Worksheet_Rnd4'!$A$2:$B$85,2,FALSE),"")</f>
        <v>3</v>
      </c>
      <c r="F10" s="44">
        <f>IFERROR(VLOOKUP($A10,'Player Worksheet_Rnd5'!$A$2:$B$85,2,FALSE),"")</f>
        <v>0</v>
      </c>
      <c r="G10" s="44">
        <f>IFERROR(VLOOKUP($A10,'Player Worksheet_Rnd6'!$A$2:$B$85,2,FALSE),"")</f>
        <v>3</v>
      </c>
      <c r="H10" s="44">
        <f>IFERROR(VLOOKUP($A10,'Player Worksheet_Rnd7'!$A$2:$B$85,2,FALSE),"")</f>
        <v>3</v>
      </c>
      <c r="I10" s="44">
        <f>IFERROR(VLOOKUP($A10,'Player Worksheet_Rnd8'!$A$2:$B$85,2,FALSE),"")</f>
        <v>6</v>
      </c>
      <c r="J10" s="44">
        <f>IFERROR(VLOOKUP($A10,'Player Worksheet_Rnd9'!$A$2:$B$85,2,FALSE),"")</f>
        <v>0</v>
      </c>
      <c r="K10" s="44">
        <f>IFERROR(VLOOKUP($A10,'Player Worksheet_Rnd10'!$A$2:$B$85,2,FALSE),"")</f>
        <v>0</v>
      </c>
      <c r="L10" s="44">
        <f>IFERROR(VLOOKUP($A10,'Player Worksheet_Rnd11'!$A$2:$B$85,2,FALSE),"")</f>
        <v>1</v>
      </c>
      <c r="M10" s="44">
        <f>IFERROR(VLOOKUP($A10,'Player Worksheet_Rnd12'!$A$2:$B$85,2,FALSE),"")</f>
        <v>6</v>
      </c>
      <c r="N10" s="44">
        <f>IFERROR(VLOOKUP($A10,'Player Worksheet_Rnd13'!$A$2:$B$85,2,FALSE),"")</f>
        <v>10</v>
      </c>
      <c r="O10" s="44">
        <f>IFERROR(VLOOKUP($A10,'Player Worksheet_Rnd14'!$A$2:$B$85,2,FALSE),"")</f>
        <v>0</v>
      </c>
      <c r="P10" s="44">
        <f>IFERROR(VLOOKUP($A10,'Player Worksheet_Rnd15'!$A$2:$B$85,2,FALSE),"")</f>
        <v>0</v>
      </c>
      <c r="Q10" s="44">
        <f>IFERROR(VLOOKUP($A10,'Player Worksheet_Rnd16'!$A$2:$B$85,2,FALSE),"")</f>
        <v>3</v>
      </c>
      <c r="R10" s="44">
        <f>IFERROR(VLOOKUP($A10,'Player Worksheet_Rnd17'!$A$2:$B$85,2,FALSE),"")</f>
        <v>2</v>
      </c>
      <c r="S10" s="44">
        <f>IFERROR(VLOOKUP($A10,'Player Worksheet_Rnd18'!$A$2:$B$85,2,FALSE),"")</f>
        <v>0</v>
      </c>
      <c r="T10" s="44">
        <f>IFERROR(VLOOKUP($A10,'Player Worksheet_Rnd19'!$A$2:$B$85,2,FALSE),"")</f>
        <v>0</v>
      </c>
      <c r="U10" s="44">
        <f>IFERROR(VLOOKUP($A10,'Player Worksheet_Rnd20'!$A$2:$B$85,2,FALSE),"")</f>
        <v>0</v>
      </c>
      <c r="V10" s="44">
        <f>IFERROR(VLOOKUP($A10,'Player Worksheet_Rnd21'!$A$2:$B$85,2,FALSE),"")</f>
        <v>2</v>
      </c>
      <c r="W10" s="44">
        <f>IFERROR(VLOOKUP($A10,'Player Worksheet_Rnd22'!$A$2:$B$85,2,FALSE),"")</f>
        <v>1</v>
      </c>
      <c r="X10" s="44">
        <f>IFERROR(VLOOKUP($A10,'Player Worksheet_Rnd23'!$A$2:$B$85,2,FALSE),"")</f>
        <v>0</v>
      </c>
      <c r="Y10" s="44">
        <f>IFERROR(VLOOKUP($A10,'Player Worksheet_Rnd24'!$A$2:$B$85,2,FALSE),"")</f>
        <v>0</v>
      </c>
      <c r="Z10" s="44">
        <f>IFERROR(VLOOKUP($A10,'Player Worksheet_Rnd25'!$A$2:$B$85,2,FALSE),"")</f>
        <v>1</v>
      </c>
      <c r="AA10" s="44">
        <f>IFERROR(VLOOKUP($A10,'Player Worksheet_Rnd26'!$A$2:$B$85,2,FALSE),"")</f>
        <v>2</v>
      </c>
      <c r="AK10" s="44">
        <f t="shared" si="1"/>
        <v>43</v>
      </c>
    </row>
    <row r="11" spans="1:37" x14ac:dyDescent="0.25">
      <c r="A11" s="3" t="s">
        <v>202</v>
      </c>
      <c r="F11" s="2">
        <f>IFERROR(VLOOKUP($A11,'Player Worksheet_Rnd5'!$A$2:$B$85,2,FALSE),"")</f>
        <v>0</v>
      </c>
      <c r="AB11" s="2">
        <f>IFERROR(VLOOKUP($A11,'Player Worksheet_Rnd27'!$A$2:$B$85,2,FALSE),"")</f>
        <v>20</v>
      </c>
      <c r="AC11" s="2">
        <f>IFERROR(VLOOKUP($A11,'Player Worksheet_Rnd28'!$A$2:$B$85,2,FALSE),"")</f>
        <v>1</v>
      </c>
      <c r="AD11" s="2">
        <f>IFERROR(VLOOKUP($A11,'Player Worksheet_Rnd29'!$A$2:$B$85,2,FALSE),"")</f>
        <v>6</v>
      </c>
      <c r="AE11" s="2">
        <f>IFERROR(VLOOKUP($A11,'Player Worksheet_Rnd30'!$A$2:$B$85,2,FALSE),"")</f>
        <v>3</v>
      </c>
      <c r="AF11" s="2">
        <f>IFERROR(VLOOKUP($A11,'Player Worksheet_Rnd31'!$A$2:$B$85,2,FALSE),"")</f>
        <v>0</v>
      </c>
      <c r="AK11" s="2">
        <f t="shared" si="1"/>
        <v>30</v>
      </c>
    </row>
    <row r="12" spans="1:37" s="44" customFormat="1" x14ac:dyDescent="0.25">
      <c r="A12" s="46" t="s">
        <v>208</v>
      </c>
      <c r="G12" s="44">
        <f>IFERROR(VLOOKUP($A12,'Player Worksheet_Rnd6'!$A$2:$B$85,2,FALSE),"")</f>
        <v>3</v>
      </c>
      <c r="H12" s="44">
        <f>IFERROR(VLOOKUP($A12,'Player Worksheet_Rnd7'!$A$2:$B$85,2,FALSE),"")</f>
        <v>0</v>
      </c>
      <c r="I12" s="44">
        <f>IFERROR(VLOOKUP($A12,'Player Worksheet_Rnd8'!$A$2:$B$85,2,FALSE),"")</f>
        <v>6</v>
      </c>
      <c r="J12" s="44">
        <f>IFERROR(VLOOKUP($A12,'Player Worksheet_Rnd9'!$A$2:$B$85,2,FALSE),"")</f>
        <v>0</v>
      </c>
      <c r="K12" s="44">
        <f>IFERROR(VLOOKUP($A12,'Player Worksheet_Rnd10'!$A$2:$B$85,2,FALSE),"")</f>
        <v>0</v>
      </c>
      <c r="L12" s="44">
        <f>IFERROR(VLOOKUP($A12,'Player Worksheet_Rnd11'!$A$2:$B$85,2,FALSE),"")</f>
        <v>0</v>
      </c>
      <c r="AK12" s="44">
        <f t="shared" si="1"/>
        <v>9</v>
      </c>
    </row>
    <row r="13" spans="1:37" s="44" customFormat="1" x14ac:dyDescent="0.25">
      <c r="A13" s="54" t="s">
        <v>120</v>
      </c>
      <c r="L13" s="44">
        <f>IFERROR(VLOOKUP($A13,'Player Worksheet_Rnd11'!$A$2:$B$85,2,FALSE),"")</f>
        <v>1</v>
      </c>
      <c r="M13" s="44">
        <f>IFERROR(VLOOKUP($A13,'Player Worksheet_Rnd12'!$A$2:$B$85,2,FALSE),"")</f>
        <v>30</v>
      </c>
      <c r="N13" s="44">
        <f>IFERROR(VLOOKUP($A13,'Player Worksheet_Rnd13'!$A$2:$B$85,2,FALSE),"")</f>
        <v>1</v>
      </c>
      <c r="O13" s="44">
        <f>IFERROR(VLOOKUP($A13,'Player Worksheet_Rnd14'!$A$2:$B$85,2,FALSE),"")</f>
        <v>0</v>
      </c>
      <c r="P13" s="44">
        <f>IFERROR(VLOOKUP($A13,'Player Worksheet_Rnd15'!$A$2:$B$85,2,FALSE),"")</f>
        <v>0</v>
      </c>
      <c r="Q13" s="44">
        <f>IFERROR(VLOOKUP($A13,'Player Worksheet_Rnd16'!$A$2:$B$85,2,FALSE),"")</f>
        <v>0</v>
      </c>
      <c r="R13" s="44">
        <f>IFERROR(VLOOKUP($A13,'Player Worksheet_Rnd17'!$A$2:$B$85,2,FALSE),"")</f>
        <v>0</v>
      </c>
      <c r="S13" s="44">
        <f>IFERROR(VLOOKUP($A13,'Player Worksheet_Rnd18'!$A$2:$B$85,2,FALSE),"")</f>
        <v>0</v>
      </c>
      <c r="T13" s="44">
        <f>IFERROR(VLOOKUP($A13,'Player Worksheet_Rnd19'!$A$2:$B$85,2,FALSE),"")</f>
        <v>1</v>
      </c>
      <c r="U13" s="44">
        <f>IFERROR(VLOOKUP($A13,'Player Worksheet_Rnd20'!$A$2:$B$85,2,FALSE),"")</f>
        <v>0</v>
      </c>
      <c r="V13" s="44">
        <f>IFERROR(VLOOKUP($A13,'Player Worksheet_Rnd21'!$A$2:$B$85,2,FALSE),"")</f>
        <v>0</v>
      </c>
      <c r="AK13" s="44">
        <f t="shared" si="1"/>
        <v>33</v>
      </c>
    </row>
    <row r="14" spans="1:37" s="44" customFormat="1" x14ac:dyDescent="0.25">
      <c r="A14" s="46" t="s">
        <v>241</v>
      </c>
      <c r="M14" s="44">
        <f>IFERROR(VLOOKUP($A14,'Player Worksheet_Rnd12'!$A$2:$B$85,2,FALSE),"")</f>
        <v>0</v>
      </c>
      <c r="AK14" s="44">
        <f t="shared" si="1"/>
        <v>0</v>
      </c>
    </row>
    <row r="15" spans="1:37" x14ac:dyDescent="0.25">
      <c r="A15" s="5" t="s">
        <v>276</v>
      </c>
      <c r="N15" s="2">
        <f>IFERROR(VLOOKUP($A15,'Player Worksheet_Rnd13'!$A$2:$B$85,2,FALSE),"")</f>
        <v>1</v>
      </c>
      <c r="O15" s="2">
        <f>IFERROR(VLOOKUP($A15,'Player Worksheet_Rnd14'!$A$2:$B$85,2,FALSE),"")</f>
        <v>1</v>
      </c>
      <c r="T15" s="2">
        <f>IFERROR(VLOOKUP($A15,'Player Worksheet_Rnd19'!$A$2:$B$85,2,FALSE),"")</f>
        <v>1</v>
      </c>
      <c r="U15" s="2">
        <f>IFERROR(VLOOKUP($A15,'Player Worksheet_Rnd20'!$A$2:$B$85,2,FALSE),"")</f>
        <v>0</v>
      </c>
      <c r="V15" s="2">
        <f>IFERROR(VLOOKUP($A15,'Player Worksheet_Rnd21'!$A$2:$B$85,2,FALSE),"")</f>
        <v>0</v>
      </c>
      <c r="W15" s="2">
        <f>IFERROR(VLOOKUP($A15,'Player Worksheet_Rnd22'!$A$2:$B$85,2,FALSE),"")</f>
        <v>3</v>
      </c>
      <c r="Y15" s="2">
        <f>IFERROR(VLOOKUP($A15,'Player Worksheet_Rnd24'!$A$2:$B$85,2,FALSE),"")</f>
        <v>1</v>
      </c>
      <c r="Z15" s="2">
        <f>IFERROR(VLOOKUP($A15,'Player Worksheet_Rnd25'!$A$2:$B$85,2,FALSE),"")</f>
        <v>1</v>
      </c>
      <c r="AC15" s="2">
        <f>IFERROR(VLOOKUP($A15,'Player Worksheet_Rnd28'!$A$2:$B$85,2,FALSE),"")</f>
        <v>0</v>
      </c>
      <c r="AD15" s="2">
        <f>IFERROR(VLOOKUP($A15,'Player Worksheet_Rnd29'!$A$2:$B$85,2,FALSE),"")</f>
        <v>3</v>
      </c>
      <c r="AE15" s="2">
        <f>IFERROR(VLOOKUP($A15,'Player Worksheet_Rnd30'!$A$2:$B$85,2,FALSE),"")</f>
        <v>1</v>
      </c>
      <c r="AF15" s="2">
        <f>IFERROR(VLOOKUP($A15,'Player Worksheet_Rnd31'!$A$2:$B$85,2,FALSE),"")</f>
        <v>0</v>
      </c>
      <c r="AK15" s="2">
        <f t="shared" si="1"/>
        <v>12</v>
      </c>
    </row>
    <row r="16" spans="1:37" s="44" customFormat="1" x14ac:dyDescent="0.25">
      <c r="A16" s="45" t="s">
        <v>161</v>
      </c>
      <c r="P16" s="44">
        <f>IFERROR(VLOOKUP($A16,'Player Worksheet_Rnd15'!$A$2:$B$85,2,FALSE),"")</f>
        <v>1</v>
      </c>
      <c r="AK16" s="44">
        <f t="shared" si="1"/>
        <v>1</v>
      </c>
    </row>
    <row r="17" spans="1:37" x14ac:dyDescent="0.25">
      <c r="A17" s="3" t="s">
        <v>191</v>
      </c>
      <c r="Q17" s="2">
        <f>IFERROR(VLOOKUP($A17,'Player Worksheet_Rnd16'!$A$2:$B$85,2,FALSE),"")</f>
        <v>3</v>
      </c>
      <c r="S17" s="2">
        <f>IFERROR(VLOOKUP($A17,'Player Worksheet_Rnd18'!$A$2:$B$85,2,FALSE),"")</f>
        <v>6</v>
      </c>
      <c r="T17" s="2">
        <f>IFERROR(VLOOKUP($A17,'Player Worksheet_Rnd19'!$A$2:$B$85,2,FALSE),"")</f>
        <v>0</v>
      </c>
      <c r="U17" s="2">
        <f>IFERROR(VLOOKUP($A17,'Player Worksheet_Rnd20'!$A$2:$B$85,2,FALSE),"")</f>
        <v>0</v>
      </c>
      <c r="V17" s="2">
        <f>IFERROR(VLOOKUP($A17,'Player Worksheet_Rnd21'!$A$2:$B$85,2,FALSE),"")</f>
        <v>40</v>
      </c>
      <c r="W17" s="2">
        <f>IFERROR(VLOOKUP($A17,'Player Worksheet_Rnd22'!$A$2:$B$85,2,FALSE),"")</f>
        <v>3</v>
      </c>
      <c r="X17" s="2">
        <f>IFERROR(VLOOKUP($A17,'Player Worksheet_Rnd23'!$A$2:$B$85,2,FALSE),"")</f>
        <v>0</v>
      </c>
      <c r="Y17" s="2">
        <f>IFERROR(VLOOKUP($A17,'Player Worksheet_Rnd24'!$A$2:$B$85,2,FALSE),"")</f>
        <v>0</v>
      </c>
      <c r="Z17" s="2">
        <f>IFERROR(VLOOKUP($A17,'Player Worksheet_Rnd25'!$A$2:$B$85,2,FALSE),"")</f>
        <v>0</v>
      </c>
      <c r="AA17" s="2">
        <f>IFERROR(VLOOKUP($A17,'Player Worksheet_Rnd26'!$A$2:$B$85,2,FALSE),"")</f>
        <v>6</v>
      </c>
      <c r="AB17" s="2">
        <f>IFERROR(VLOOKUP($A17,'Player Worksheet_Rnd27'!$A$2:$B$85,2,FALSE),"")</f>
        <v>0</v>
      </c>
      <c r="AC17" s="2">
        <f>IFERROR(VLOOKUP($A17,'Player Worksheet_Rnd28'!$A$2:$B$85,2,FALSE),"")</f>
        <v>0</v>
      </c>
      <c r="AD17" s="2">
        <f>IFERROR(VLOOKUP($A17,'Player Worksheet_Rnd29'!$A$2:$B$85,2,FALSE),"")</f>
        <v>15</v>
      </c>
      <c r="AE17" s="2">
        <f>IFERROR(VLOOKUP($A17,'Player Worksheet_Rnd30'!$A$2:$B$85,2,FALSE),"")</f>
        <v>3</v>
      </c>
      <c r="AF17" s="2">
        <f>IFERROR(VLOOKUP($A17,'Player Worksheet_Rnd31'!$A$2:$B$85,2,FALSE),"")</f>
        <v>3</v>
      </c>
      <c r="AK17" s="2">
        <f t="shared" si="1"/>
        <v>79</v>
      </c>
    </row>
    <row r="18" spans="1:37" s="44" customFormat="1" x14ac:dyDescent="0.25">
      <c r="A18" s="47" t="s">
        <v>242</v>
      </c>
      <c r="R18" s="44">
        <f>IFERROR(VLOOKUP($A18,'Player Worksheet_Rnd17'!$A$2:$B$85,2,FALSE),"")</f>
        <v>2</v>
      </c>
      <c r="V18" s="44">
        <f>IFERROR(VLOOKUP($A18,'Player Worksheet_Rnd21'!$A$2:$B$85,2,FALSE),"")</f>
        <v>12</v>
      </c>
      <c r="AK18" s="44">
        <f t="shared" si="1"/>
        <v>14</v>
      </c>
    </row>
    <row r="19" spans="1:37" s="44" customFormat="1" x14ac:dyDescent="0.25">
      <c r="A19" s="46" t="s">
        <v>294</v>
      </c>
      <c r="W19" s="44">
        <f>IFERROR(VLOOKUP($A19,'Player Worksheet_Rnd22'!$A$2:$B$85,2,FALSE),"")</f>
        <v>3</v>
      </c>
      <c r="X19" s="44">
        <f>IFERROR(VLOOKUP($A19,'Player Worksheet_Rnd23'!$A$2:$B$85,2,FALSE),"")</f>
        <v>0</v>
      </c>
      <c r="Y19" s="44">
        <f>IFERROR(VLOOKUP($A19,'Player Worksheet_Rnd24'!$A$2:$B$85,2,FALSE),"")</f>
        <v>0</v>
      </c>
      <c r="Z19" s="44">
        <f>IFERROR(VLOOKUP($A19,'Player Worksheet_Rnd25'!$A$2:$B$85,2,FALSE),"")</f>
        <v>1</v>
      </c>
      <c r="AA19" s="44">
        <f>IFERROR(VLOOKUP($A19,'Player Worksheet_Rnd26'!$A$2:$B$85,2,FALSE),"")</f>
        <v>0</v>
      </c>
      <c r="AK19" s="44">
        <f t="shared" si="1"/>
        <v>4</v>
      </c>
    </row>
    <row r="20" spans="1:37" s="44" customFormat="1" x14ac:dyDescent="0.25">
      <c r="A20" s="46" t="s">
        <v>175</v>
      </c>
      <c r="X20" s="44">
        <f>IFERROR(VLOOKUP($A20,'Player Worksheet_Rnd23'!$A$2:$B$85,2,FALSE),"")</f>
        <v>3</v>
      </c>
      <c r="AK20" s="44">
        <f t="shared" si="1"/>
        <v>3</v>
      </c>
    </row>
    <row r="21" spans="1:37" s="44" customFormat="1" x14ac:dyDescent="0.25">
      <c r="A21" s="46" t="s">
        <v>247</v>
      </c>
      <c r="AA21" s="44">
        <f>IFERROR(VLOOKUP($A21,'Player Worksheet_Rnd26'!$A$2:$B$85,2,FALSE),"")</f>
        <v>0</v>
      </c>
      <c r="AK21" s="44">
        <f>SUM(B21:AI21)</f>
        <v>0</v>
      </c>
    </row>
    <row r="22" spans="1:37" s="44" customFormat="1" x14ac:dyDescent="0.25">
      <c r="A22" s="46" t="s">
        <v>346</v>
      </c>
      <c r="AB22" s="44">
        <f>IFERROR(VLOOKUP($A22,'Player Worksheet_Rnd27'!$A$2:$B$85,2,FALSE),"")</f>
        <v>0</v>
      </c>
      <c r="AK22" s="44">
        <f>SUM(B22:AI22)</f>
        <v>0</v>
      </c>
    </row>
    <row r="23" spans="1:37" s="44" customFormat="1" x14ac:dyDescent="0.25">
      <c r="A23" s="46" t="s">
        <v>347</v>
      </c>
      <c r="AB23" s="44">
        <f>IFERROR(VLOOKUP($A23,'Player Worksheet_Rnd27'!$A$2:$B$85,2,FALSE),"")</f>
        <v>3</v>
      </c>
      <c r="AC23" s="44">
        <f>IFERROR(VLOOKUP($A23,'Player Worksheet_Rnd28'!$A$2:$B$85,2,FALSE),"")</f>
        <v>1</v>
      </c>
      <c r="AD23" s="44">
        <f>IFERROR(VLOOKUP($A23,'Player Worksheet_Rnd29'!$A$2:$B$85,2,FALSE),"")</f>
        <v>1</v>
      </c>
      <c r="AK23" s="44">
        <f>SUM(B23:AI23)</f>
        <v>5</v>
      </c>
    </row>
    <row r="24" spans="1:37" x14ac:dyDescent="0.25">
      <c r="A24" s="3" t="s">
        <v>277</v>
      </c>
      <c r="AE24" s="2">
        <f>IFERROR(VLOOKUP($A24,'Player Worksheet_Rnd30'!$A$2:$B$85,2,FALSE),"")</f>
        <v>1</v>
      </c>
      <c r="AF24" s="2">
        <f>IFERROR(VLOOKUP($A24,'Player Worksheet_Rnd31'!$A$2:$B$85,2,FALSE),"")</f>
        <v>0</v>
      </c>
      <c r="AK24" s="2">
        <f t="shared" ref="AK24:AK26" si="2">SUM(B24:AI24)</f>
        <v>1</v>
      </c>
    </row>
    <row r="25" spans="1:37" x14ac:dyDescent="0.25">
      <c r="AK25" s="2">
        <f t="shared" si="2"/>
        <v>0</v>
      </c>
    </row>
    <row r="26" spans="1:37" x14ac:dyDescent="0.25">
      <c r="AK26" s="2">
        <f t="shared" si="2"/>
        <v>0</v>
      </c>
    </row>
    <row r="27" spans="1:37" x14ac:dyDescent="0.25">
      <c r="AK27" s="2">
        <f t="shared" si="1"/>
        <v>0</v>
      </c>
    </row>
    <row r="28" spans="1:37" x14ac:dyDescent="0.25">
      <c r="AK28" s="2">
        <f t="shared" si="1"/>
        <v>0</v>
      </c>
    </row>
    <row r="29" spans="1:37" x14ac:dyDescent="0.25">
      <c r="AK29" s="2">
        <f t="shared" si="1"/>
        <v>0</v>
      </c>
    </row>
    <row r="30" spans="1:37" x14ac:dyDescent="0.25">
      <c r="A30" s="16"/>
      <c r="AK30" s="2">
        <f>SUM(B30:AI30)</f>
        <v>0</v>
      </c>
    </row>
    <row r="31" spans="1:37" x14ac:dyDescent="0.25">
      <c r="AK31" s="2">
        <f t="shared" si="1"/>
        <v>0</v>
      </c>
    </row>
    <row r="32" spans="1:37" x14ac:dyDescent="0.25">
      <c r="AK32" s="2">
        <f t="shared" si="1"/>
        <v>0</v>
      </c>
    </row>
    <row r="33" spans="1:37" x14ac:dyDescent="0.25">
      <c r="A33" s="3" t="s">
        <v>22</v>
      </c>
      <c r="B33" s="2">
        <f t="shared" ref="B33:AI33" si="3">SUM(B2:B27)</f>
        <v>1</v>
      </c>
      <c r="C33" s="2">
        <f t="shared" si="3"/>
        <v>16</v>
      </c>
      <c r="D33" s="2">
        <f t="shared" si="3"/>
        <v>4</v>
      </c>
      <c r="E33" s="2">
        <f t="shared" si="3"/>
        <v>15</v>
      </c>
      <c r="F33" s="2">
        <f t="shared" si="3"/>
        <v>0</v>
      </c>
      <c r="G33" s="2">
        <f t="shared" si="3"/>
        <v>12</v>
      </c>
      <c r="H33" s="2">
        <f t="shared" si="3"/>
        <v>36</v>
      </c>
      <c r="I33" s="2">
        <f t="shared" si="3"/>
        <v>22</v>
      </c>
      <c r="J33" s="2">
        <f t="shared" si="3"/>
        <v>8</v>
      </c>
      <c r="K33" s="2">
        <f t="shared" si="3"/>
        <v>6</v>
      </c>
      <c r="L33" s="2">
        <f t="shared" si="3"/>
        <v>3</v>
      </c>
      <c r="M33" s="2">
        <f t="shared" si="3"/>
        <v>56</v>
      </c>
      <c r="N33" s="2">
        <f t="shared" si="3"/>
        <v>29</v>
      </c>
      <c r="O33" s="2">
        <f t="shared" si="3"/>
        <v>1</v>
      </c>
      <c r="P33" s="2">
        <f t="shared" si="3"/>
        <v>1</v>
      </c>
      <c r="Q33" s="2">
        <f t="shared" si="3"/>
        <v>17</v>
      </c>
      <c r="R33" s="2">
        <f t="shared" si="3"/>
        <v>8</v>
      </c>
      <c r="S33" s="2">
        <f t="shared" si="3"/>
        <v>12</v>
      </c>
      <c r="T33" s="2">
        <f t="shared" si="3"/>
        <v>15</v>
      </c>
      <c r="U33" s="2">
        <f t="shared" si="3"/>
        <v>1</v>
      </c>
      <c r="V33" s="2">
        <f t="shared" si="3"/>
        <v>72</v>
      </c>
      <c r="W33" s="2">
        <f t="shared" si="3"/>
        <v>42</v>
      </c>
      <c r="X33" s="2">
        <f t="shared" si="3"/>
        <v>9</v>
      </c>
      <c r="Y33" s="2">
        <f t="shared" si="3"/>
        <v>1</v>
      </c>
      <c r="Z33" s="2">
        <f t="shared" si="3"/>
        <v>16</v>
      </c>
      <c r="AA33" s="2">
        <f t="shared" si="3"/>
        <v>50</v>
      </c>
      <c r="AB33" s="2">
        <f t="shared" si="3"/>
        <v>23</v>
      </c>
      <c r="AC33" s="2">
        <f t="shared" si="3"/>
        <v>8</v>
      </c>
      <c r="AD33" s="2">
        <f>SUM(AD2:AD32)</f>
        <v>42</v>
      </c>
      <c r="AE33" s="2">
        <f>SUM(AE2:AE32)</f>
        <v>21</v>
      </c>
      <c r="AF33" s="2">
        <f>SUM(AF2:AF32)</f>
        <v>38</v>
      </c>
      <c r="AG33" s="2">
        <f t="shared" si="3"/>
        <v>0</v>
      </c>
      <c r="AH33" s="2">
        <f t="shared" si="3"/>
        <v>0</v>
      </c>
      <c r="AI33" s="2">
        <f t="shared" si="3"/>
        <v>0</v>
      </c>
      <c r="AK33" s="29">
        <f>SUM(AK2:AK32)</f>
        <v>585</v>
      </c>
    </row>
    <row r="35" spans="1:37" x14ac:dyDescent="0.25">
      <c r="A35" s="3" t="s">
        <v>12</v>
      </c>
      <c r="C35" s="2">
        <v>1</v>
      </c>
      <c r="H35" s="2">
        <v>1</v>
      </c>
      <c r="M35" s="2">
        <v>1</v>
      </c>
      <c r="V35" s="2">
        <v>1</v>
      </c>
      <c r="W35" s="2">
        <v>1</v>
      </c>
      <c r="Z35" s="2">
        <v>0</v>
      </c>
      <c r="AB35" s="2">
        <v>1</v>
      </c>
      <c r="AD35" s="2">
        <v>1</v>
      </c>
      <c r="AE35" s="2">
        <v>1</v>
      </c>
      <c r="AF35" s="2">
        <v>1</v>
      </c>
      <c r="AK35" s="2">
        <f>SUM(B35:AI35)</f>
        <v>9</v>
      </c>
    </row>
    <row r="36" spans="1:37" x14ac:dyDescent="0.25">
      <c r="A36" s="3" t="s">
        <v>3</v>
      </c>
      <c r="B36" s="2">
        <v>1</v>
      </c>
      <c r="D36" s="2">
        <v>1</v>
      </c>
      <c r="E36" s="2">
        <v>1</v>
      </c>
      <c r="G36" s="2">
        <v>1</v>
      </c>
      <c r="J36" s="2">
        <v>1</v>
      </c>
      <c r="K36" s="2">
        <v>1</v>
      </c>
      <c r="L36" s="2">
        <v>1</v>
      </c>
      <c r="N36" s="2">
        <v>1</v>
      </c>
      <c r="P36" s="2">
        <v>1</v>
      </c>
      <c r="Q36" s="2">
        <v>1</v>
      </c>
      <c r="R36" s="2">
        <v>1</v>
      </c>
      <c r="Z36" s="2">
        <v>0</v>
      </c>
      <c r="AA36" s="2">
        <v>2</v>
      </c>
      <c r="AK36" s="2">
        <f>SUM(B36:AI36)</f>
        <v>13</v>
      </c>
    </row>
    <row r="37" spans="1:37" x14ac:dyDescent="0.25">
      <c r="A37" s="16" t="s">
        <v>54</v>
      </c>
      <c r="F37" s="2">
        <v>1</v>
      </c>
      <c r="I37" s="2">
        <v>1</v>
      </c>
      <c r="O37" s="2">
        <v>1</v>
      </c>
      <c r="S37" s="2">
        <v>1</v>
      </c>
      <c r="T37" s="2">
        <v>1</v>
      </c>
      <c r="U37" s="2">
        <v>1</v>
      </c>
      <c r="X37" s="2">
        <v>1</v>
      </c>
      <c r="Y37" s="2">
        <v>1</v>
      </c>
      <c r="Z37" s="2">
        <v>0</v>
      </c>
      <c r="AC37" s="2">
        <v>1</v>
      </c>
      <c r="AK37" s="2">
        <f>SUM(B37:AI37)</f>
        <v>9</v>
      </c>
    </row>
    <row r="38" spans="1:37" x14ac:dyDescent="0.25">
      <c r="A38" s="16"/>
    </row>
    <row r="39" spans="1:37" x14ac:dyDescent="0.25">
      <c r="A39" s="16"/>
    </row>
    <row r="40" spans="1:37" x14ac:dyDescent="0.25">
      <c r="A40" s="16"/>
    </row>
    <row r="41" spans="1:37" x14ac:dyDescent="0.25">
      <c r="A41" s="16"/>
    </row>
    <row r="42" spans="1:37" x14ac:dyDescent="0.25">
      <c r="A42" s="16"/>
    </row>
    <row r="43" spans="1:37" x14ac:dyDescent="0.25">
      <c r="A43" s="16"/>
    </row>
    <row r="44" spans="1:37" x14ac:dyDescent="0.25">
      <c r="A44" s="16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Powelly</vt:lpstr>
      <vt:lpstr>Googah</vt:lpstr>
      <vt:lpstr>Muff</vt:lpstr>
      <vt:lpstr>Mahns</vt:lpstr>
      <vt:lpstr>Flea</vt:lpstr>
      <vt:lpstr>Hymie</vt:lpstr>
      <vt:lpstr>CJ</vt:lpstr>
      <vt:lpstr>Scotty</vt:lpstr>
      <vt:lpstr>Smails</vt:lpstr>
      <vt:lpstr>Bradels</vt:lpstr>
      <vt:lpstr>Wagers</vt:lpstr>
      <vt:lpstr>Player Scoring</vt:lpstr>
      <vt:lpstr>Transactions</vt:lpstr>
      <vt:lpstr>Player Worksheet_Rnd1</vt:lpstr>
      <vt:lpstr>Player Worksheet_Rnd2</vt:lpstr>
      <vt:lpstr>Player Worksheet_Rnd3</vt:lpstr>
      <vt:lpstr>Player Worksheet_Rnd4</vt:lpstr>
      <vt:lpstr>Player Worksheet_Rnd5</vt:lpstr>
      <vt:lpstr>Player Worksheet_Rnd6</vt:lpstr>
      <vt:lpstr>Player Worksheet_Rnd7</vt:lpstr>
      <vt:lpstr>Player Worksheet_Rnd8</vt:lpstr>
      <vt:lpstr>Player Worksheet_Rnd9</vt:lpstr>
      <vt:lpstr>Player Worksheet_Rnd10</vt:lpstr>
      <vt:lpstr>Player Worksheet_Rnd11</vt:lpstr>
      <vt:lpstr>Player Worksheet_Rnd12</vt:lpstr>
      <vt:lpstr>Player Worksheet_Rnd13</vt:lpstr>
      <vt:lpstr>Player Worksheet_Rnd14</vt:lpstr>
      <vt:lpstr>Player Worksheet_Rnd15</vt:lpstr>
      <vt:lpstr>Player Worksheet_Rnd16</vt:lpstr>
      <vt:lpstr>Player Worksheet_Rnd17</vt:lpstr>
      <vt:lpstr>Player Worksheet_Rnd18</vt:lpstr>
      <vt:lpstr>Player Worksheet_Rnd19</vt:lpstr>
      <vt:lpstr>Player Worksheet_Rnd20</vt:lpstr>
      <vt:lpstr>Player Worksheet_Rnd21</vt:lpstr>
      <vt:lpstr>Player Worksheet_Rnd22</vt:lpstr>
      <vt:lpstr>Player Worksheet_Rnd23</vt:lpstr>
      <vt:lpstr>Player Worksheet_Rnd24</vt:lpstr>
      <vt:lpstr>Player Worksheet_Rnd25</vt:lpstr>
      <vt:lpstr>Player Worksheet_Rnd26</vt:lpstr>
      <vt:lpstr>Player Worksheet_Rnd27</vt:lpstr>
      <vt:lpstr>Player Worksheet_Rnd28</vt:lpstr>
      <vt:lpstr>Player Worksheet_Rnd29</vt:lpstr>
      <vt:lpstr>Player Worksheet_Rnd30</vt:lpstr>
      <vt:lpstr>Player Worksheet_Rnd31</vt:lpstr>
      <vt:lpstr>Player Worksheet_Rnd32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Nolan</dc:creator>
  <cp:lastModifiedBy>Kevin Nolan- Mega Trim Motor Trimming</cp:lastModifiedBy>
  <cp:lastPrinted>2025-08-25T00:09:24Z</cp:lastPrinted>
  <dcterms:created xsi:type="dcterms:W3CDTF">2014-01-21T21:02:32Z</dcterms:created>
  <dcterms:modified xsi:type="dcterms:W3CDTF">2025-08-25T22:41:16Z</dcterms:modified>
</cp:coreProperties>
</file>